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Haughley Parish Council\Internal Audit 2026\Documents for audit portal\"/>
    </mc:Choice>
  </mc:AlternateContent>
  <xr:revisionPtr revIDLastSave="0" documentId="13_ncr:1_{1814D93F-FFD6-4AF8-9B0B-ACC84EE3A0DC}" xr6:coauthVersionLast="47" xr6:coauthVersionMax="47" xr10:uidLastSave="{00000000-0000-0000-0000-000000000000}"/>
  <bookViews>
    <workbookView xWindow="-108" yWindow="-108" windowWidth="23256" windowHeight="12456" activeTab="1" xr2:uid="{21E8091E-0E40-4808-9816-3F4B52256CE8}"/>
  </bookViews>
  <sheets>
    <sheet name="Statement of Account" sheetId="1" r:id="rId1"/>
    <sheet name="Outgoings" sheetId="3" r:id="rId2"/>
    <sheet name="Statement of Reserve" sheetId="4" r:id="rId3"/>
    <sheet name="Income" sheetId="2" r:id="rId4"/>
  </sheets>
  <definedNames>
    <definedName name="_xlnm._FilterDatabase" localSheetId="3" hidden="1">Income!$A$1:$M$27</definedName>
    <definedName name="_xlnm._FilterDatabase" localSheetId="1" hidden="1">Outgoings!$A$1:$H$116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8" i="1" l="1"/>
  <c r="B61" i="1" s="1"/>
  <c r="B54" i="1"/>
  <c r="D27" i="2"/>
  <c r="D116" i="3"/>
  <c r="D117" i="3" s="1"/>
  <c r="B14" i="1"/>
  <c r="F12" i="4"/>
  <c r="F11" i="4"/>
  <c r="F5" i="4"/>
  <c r="E23" i="4"/>
  <c r="D23" i="4"/>
  <c r="F7" i="4"/>
  <c r="F3" i="4" l="1"/>
  <c r="F10" i="4"/>
  <c r="F23" i="4" l="1"/>
  <c r="F25" i="4" s="1"/>
  <c r="A27" i="4" l="1"/>
</calcChain>
</file>

<file path=xl/sharedStrings.xml><?xml version="1.0" encoding="utf-8"?>
<sst xmlns="http://schemas.openxmlformats.org/spreadsheetml/2006/main" count="792" uniqueCount="221">
  <si>
    <t>Reciepts</t>
  </si>
  <si>
    <t>Allotement Rents</t>
  </si>
  <si>
    <t>CIL</t>
  </si>
  <si>
    <t>Donations</t>
  </si>
  <si>
    <t>Gallowsfield Wood Income</t>
  </si>
  <si>
    <t>Grants</t>
  </si>
  <si>
    <t>Interest</t>
  </si>
  <si>
    <t>Misc.</t>
  </si>
  <si>
    <t>Street Cleaning Grant</t>
  </si>
  <si>
    <t>Precept</t>
  </si>
  <si>
    <t>TOTAL RECEIPTS</t>
  </si>
  <si>
    <t>PAYMENTS</t>
  </si>
  <si>
    <t>Allotments</t>
  </si>
  <si>
    <t>Audit Fees</t>
  </si>
  <si>
    <t>B&amp;WC reserve</t>
  </si>
  <si>
    <t>Churchyard Maintaince</t>
  </si>
  <si>
    <t>Christmas Tree Event</t>
  </si>
  <si>
    <t>Clock Maintaince</t>
  </si>
  <si>
    <t>Communications</t>
  </si>
  <si>
    <t>Deprectiation and replacement of Assets</t>
  </si>
  <si>
    <t>Elections</t>
  </si>
  <si>
    <t>Footpath, Ditches &amp; Tree Surgery</t>
  </si>
  <si>
    <t>Gallowsfield Woods</t>
  </si>
  <si>
    <t>General Exspenses</t>
  </si>
  <si>
    <t>Grant - Playingfield</t>
  </si>
  <si>
    <t>Grant - RBL</t>
  </si>
  <si>
    <t>Grant PCC</t>
  </si>
  <si>
    <t>Grasscutting Contract</t>
  </si>
  <si>
    <t>Haughley in Bloom</t>
  </si>
  <si>
    <t>Insurance</t>
  </si>
  <si>
    <t>NP Review Reserve</t>
  </si>
  <si>
    <t>Payroll/Salary</t>
  </si>
  <si>
    <t>Protection of Village Green</t>
  </si>
  <si>
    <t>PWLB Loan</t>
  </si>
  <si>
    <t>Recruitment of Councillors</t>
  </si>
  <si>
    <t>Street Cleaning</t>
  </si>
  <si>
    <t>Street Lighting</t>
  </si>
  <si>
    <t>Subscriptions/Training</t>
  </si>
  <si>
    <t>Traffic Count</t>
  </si>
  <si>
    <t>The Cricket</t>
  </si>
  <si>
    <t>VAS Reserve</t>
  </si>
  <si>
    <t>Village Maintaince</t>
  </si>
  <si>
    <t>TOTAL PAYMENTS</t>
  </si>
  <si>
    <t>Balance b/forward from 01-04-2024</t>
  </si>
  <si>
    <t>Add total income</t>
  </si>
  <si>
    <t>Sub Total</t>
  </si>
  <si>
    <t>Less total payments</t>
  </si>
  <si>
    <t>HAUGHLEY PARISH COUNCIL STATEMENT OF ACCOUNTS 31.03.2025</t>
  </si>
  <si>
    <t>NETT</t>
  </si>
  <si>
    <t>Reference</t>
  </si>
  <si>
    <t>Date</t>
  </si>
  <si>
    <t>Account</t>
  </si>
  <si>
    <t>Amount</t>
  </si>
  <si>
    <t>Subcategory</t>
  </si>
  <si>
    <t>Memo</t>
  </si>
  <si>
    <t>Category</t>
  </si>
  <si>
    <t>Type</t>
  </si>
  <si>
    <t>20-82-75 40464007</t>
  </si>
  <si>
    <t>Counter Credit</t>
  </si>
  <si>
    <t xml:space="preserve">MIDSUFFOLK PAYMNTS    	0 BGC	</t>
  </si>
  <si>
    <t>PRECEPT</t>
  </si>
  <si>
    <t xml:space="preserve">CREDIT </t>
  </si>
  <si>
    <t>Bill Payment</t>
  </si>
  <si>
    <t>FOX NUR LTD F         	FOXGLOVE TO JULY25 BB</t>
  </si>
  <si>
    <t>REFUND</t>
  </si>
  <si>
    <t>GFW</t>
  </si>
  <si>
    <t xml:space="preserve">HMRC VTR              	XEV126000102409 BGC	</t>
  </si>
  <si>
    <t>VAT</t>
  </si>
  <si>
    <t xml:space="preserve">BEN LEGG JOINERY L    	Ben Legg Joinery BGC	</t>
  </si>
  <si>
    <t>PF</t>
  </si>
  <si>
    <t>GRANT</t>
  </si>
  <si>
    <t>CHRISTMAS TREE</t>
  </si>
  <si>
    <t>STREET CLEANSING</t>
  </si>
  <si>
    <t xml:space="preserve">OLIVER C              	Forest school BGC	</t>
  </si>
  <si>
    <t>INCOME</t>
  </si>
  <si>
    <t>PLAYING FIELD</t>
  </si>
  <si>
    <t>Remittance</t>
  </si>
  <si>
    <t xml:space="preserve">01BURY ST EDMUNDS     	100122 REM	</t>
  </si>
  <si>
    <t>VJ FUNDR</t>
  </si>
  <si>
    <t>DONATION</t>
  </si>
  <si>
    <t xml:space="preserve">KEMBER C J            	Kember BGC	</t>
  </si>
  <si>
    <t>ALLOT</t>
  </si>
  <si>
    <t>Funds Transfer</t>
  </si>
  <si>
    <t xml:space="preserve">SIGHETI R             	PLOT 16 FT	</t>
  </si>
  <si>
    <t xml:space="preserve">GEOFFREY KAY          	GEOFFREY KAY BGC	</t>
  </si>
  <si>
    <t xml:space="preserve">C Stewart             	Charlene Stewart BGC	</t>
  </si>
  <si>
    <t xml:space="preserve">WALLIS MJ             	Plot 11 BGC	</t>
  </si>
  <si>
    <t>JOHN HOLMAN           	haughley allotment BG</t>
  </si>
  <si>
    <t xml:space="preserve">Linda Maxwell-Edgi    	PLOT 7 BGC	</t>
  </si>
  <si>
    <t>ALLEN MD              	GALLOWSFIELD TIMBE BB</t>
  </si>
  <si>
    <t>20-82-75 40739952</t>
  </si>
  <si>
    <t>Credit Payment</t>
  </si>
  <si>
    <t>INTEREST PAID GROSS   	FOR PERIOD 8DEC/ 1MAR</t>
  </si>
  <si>
    <t>INTEREST</t>
  </si>
  <si>
    <t>INTEREST PAID GROSS   	FOR PERIOD 8SEP/ 7DEC</t>
  </si>
  <si>
    <t>INTEREST PAID GROSS   	FOR PERIOD 2JUN/ 7SEP</t>
  </si>
  <si>
    <t>INTEREST PAID GROSS   	FOR PERIOD 3MAR/ 1JUN</t>
  </si>
  <si>
    <t>TOTAL</t>
  </si>
  <si>
    <t>Direct Debit</t>
  </si>
  <si>
    <t>GOCARDLESS            	SCRIBE-6QWXC823K2R DD</t>
  </si>
  <si>
    <t>COM</t>
  </si>
  <si>
    <t>DD</t>
  </si>
  <si>
    <t xml:space="preserve">AIR AMBULANCES CH     	HAUGHLEY PC BBP	</t>
  </si>
  <si>
    <t>RBL</t>
  </si>
  <si>
    <t>DON</t>
  </si>
  <si>
    <t xml:space="preserve">SFK ASN LOCAL CNCL    	29513 AND 29661 BBP	</t>
  </si>
  <si>
    <t>SUB</t>
  </si>
  <si>
    <t>INT</t>
  </si>
  <si>
    <t xml:space="preserve">KATIE POWER           	WAGES BBP	</t>
  </si>
  <si>
    <t>SALARY</t>
  </si>
  <si>
    <t>SO</t>
  </si>
  <si>
    <t xml:space="preserve">JOSEPH WINTER         	PAY BBP	</t>
  </si>
  <si>
    <t xml:space="preserve">HMRC PAYE/NIC CUMB    	245PL00104061 BBP	</t>
  </si>
  <si>
    <t xml:space="preserve">HAUGHLEY BRANCH RO    	GRANT BBP	</t>
  </si>
  <si>
    <t xml:space="preserve">HAUGHLEY WOMENS IN    	GRANT BBP	</t>
  </si>
  <si>
    <t xml:space="preserve">HAUGHLEY PCC          	GRANT BBP	</t>
  </si>
  <si>
    <t>PCC</t>
  </si>
  <si>
    <t xml:space="preserve">HAUGHLEY NEWS         	GRANT BBP	</t>
  </si>
  <si>
    <t>H&amp;WPN</t>
  </si>
  <si>
    <t xml:space="preserve">HAUGHLEY PLAYING F    	HAUGHLEY PC BBP	</t>
  </si>
  <si>
    <t>PFC</t>
  </si>
  <si>
    <t xml:space="preserve">J LAWES LTD           	HAUGHLEY PC BBP	</t>
  </si>
  <si>
    <t>MAIN</t>
  </si>
  <si>
    <t>MR J MOYLE            	HPC GRASS CUTTING BBP</t>
  </si>
  <si>
    <t>TREE</t>
  </si>
  <si>
    <t xml:space="preserve">SUFFOLK.CLOUD         	HAUGHLEY PC BBP	</t>
  </si>
  <si>
    <t xml:space="preserve">BIRKETTS LLP CLIEN    	1062486 BBP	</t>
  </si>
  <si>
    <t xml:space="preserve">M P MOYES             	068/6753 BBP	</t>
  </si>
  <si>
    <t>NP</t>
  </si>
  <si>
    <t xml:space="preserve">SECOND LIFE PRODUC    	INV-10082 BBP	</t>
  </si>
  <si>
    <t xml:space="preserve">GARROD CONSTRUCTIO    	HAUGHLEY PC BBP	</t>
  </si>
  <si>
    <t>SUFFOLK COUNTY COU    	9557075 / ALLBERRY BB</t>
  </si>
  <si>
    <t>LIGHT</t>
  </si>
  <si>
    <t xml:space="preserve">ANGLIAN WATER BUSI    	284311201 BBP	</t>
  </si>
  <si>
    <t xml:space="preserve">INFORMATION COMMIS    	ZA127914 BBP	</t>
  </si>
  <si>
    <t xml:space="preserve">A E WHITE SURFACIN    	HAUGHLEY PC BBP	</t>
  </si>
  <si>
    <t xml:space="preserve">HAUGHLEY VILLAGE H    	GRANT FOR DOOR BBP	</t>
  </si>
  <si>
    <t>PAV</t>
  </si>
  <si>
    <t xml:space="preserve">208275 00463981       	HPC CIL FUNDING FT	</t>
  </si>
  <si>
    <t xml:space="preserve">J MOYLE               	INVOICE BBP	</t>
  </si>
  <si>
    <t xml:space="preserve">AJ + PD PEPPER        	HPC BBP	</t>
  </si>
  <si>
    <t>EXP</t>
  </si>
  <si>
    <t xml:space="preserve">GERALD J BROWN        	HPC BBP	</t>
  </si>
  <si>
    <t xml:space="preserve">JULIA BROOK           	HPC EXPENSES BBP	</t>
  </si>
  <si>
    <t>SFK ASN LOCAL CNCL    	ANNUAL MEMBERSHIP BBP</t>
  </si>
  <si>
    <t xml:space="preserve">REALISE FUTURES CI    	6587 AC C01002 BBP	</t>
  </si>
  <si>
    <t>MID SUFFOLK DISTRI    	LITTER AND DOG POO BB</t>
  </si>
  <si>
    <t>CLEAN</t>
  </si>
  <si>
    <t xml:space="preserve">MID SUFFOLK DISTRI    	2000003510 BBP	</t>
  </si>
  <si>
    <t xml:space="preserve">GRASS </t>
  </si>
  <si>
    <t xml:space="preserve">KATHLEEN PEACOCK      	WAGES BBP	</t>
  </si>
  <si>
    <t xml:space="preserve">TIMOTHY HART          	HAUGHLEY VJ80 BBP	</t>
  </si>
  <si>
    <t>VJ EVENT</t>
  </si>
  <si>
    <t>TOMMY BRADSHAW        	HAUGHLEY16.08.2025 BB</t>
  </si>
  <si>
    <t>MRS SARAH HITCHCOC    	HAUGHLEY16.8.2025 BBP</t>
  </si>
  <si>
    <t xml:space="preserve">SARAH-JANE DALE       	HPC01 BBP	</t>
  </si>
  <si>
    <t xml:space="preserve">J L THOMPSON          	VJ DAY EXPENSES BBP	</t>
  </si>
  <si>
    <t xml:space="preserve">CHRISTINE ROBINSON    	VJ DAY EXPENSES BBP	</t>
  </si>
  <si>
    <t xml:space="preserve">GERALD J BROWN        	HPC VJ EVENT BBP	</t>
  </si>
  <si>
    <t>DAVID MICHAEL CHAR    	HAUGHLEY VJ EVENT BBP</t>
  </si>
  <si>
    <t xml:space="preserve">S WENTWORTH           	HAUGHLEY VJ DAY BBP	</t>
  </si>
  <si>
    <t>K BENTLEY             	HAUGHLEY PAVILION BBP</t>
  </si>
  <si>
    <t xml:space="preserve">PUBLIC WORKS LOANS    	HAUGHLEY DDR	</t>
  </si>
  <si>
    <t>LOAN</t>
  </si>
  <si>
    <t xml:space="preserve">SFK ASN LOCAL CNCL    	30368 BBP	</t>
  </si>
  <si>
    <t>J LAWES LTD           	258020 257885 979 BBP</t>
  </si>
  <si>
    <t>WOOLPIT NURSERIES     	HAUGHLEY IN BLOOM BBP</t>
  </si>
  <si>
    <t>H in B</t>
  </si>
  <si>
    <t>THE CORPORATE CHRI    	XS500859 HAUGHLEY BBP</t>
  </si>
  <si>
    <t>CHRIST</t>
  </si>
  <si>
    <t xml:space="preserve">ZURICH- TOWN + PAR    	3702017 BBP	</t>
  </si>
  <si>
    <t>INSURANCE</t>
  </si>
  <si>
    <t xml:space="preserve">EARTH ANCHORS LTD     	EA42099 BBP	</t>
  </si>
  <si>
    <t xml:space="preserve">DAVID CHARLES WALK    	INVOICES BBP	</t>
  </si>
  <si>
    <t xml:space="preserve">FAXBASE LTD           	RGT-250627 BBP	</t>
  </si>
  <si>
    <t xml:space="preserve">PALMERSHAUGHLEYLIM    	HAUGHLEY PC BBP	</t>
  </si>
  <si>
    <t xml:space="preserve">SFK ASN LOCAL CNCL    	30522 BBP	</t>
  </si>
  <si>
    <t xml:space="preserve">MR P E GARROD T/A     	HAUGHLEY PC BBP	</t>
  </si>
  <si>
    <t xml:space="preserve">HAUGHLEY VILLAGE H    	VJ EVENT BBP	</t>
  </si>
  <si>
    <t xml:space="preserve">STARBOARD SYSTEMS     	INV-13667 BBP	</t>
  </si>
  <si>
    <t xml:space="preserve">STOWMARKET OPERATI    	26/11/2025 BBP	</t>
  </si>
  <si>
    <t>ROUGHAM ESTATES       	SI1046 - HAUGHLEY BBP</t>
  </si>
  <si>
    <t>Standing Order</t>
  </si>
  <si>
    <t xml:space="preserve">NAT PLAY FIELDS AS    	MEM3802 STO	</t>
  </si>
  <si>
    <t xml:space="preserve">PKF LITTLEJOHN LLP    	SB20253006 BBP	</t>
  </si>
  <si>
    <t>AUDIT</t>
  </si>
  <si>
    <t xml:space="preserve">MATTHEW ALLEN         	4281 HAUGHLEY PC BBP	</t>
  </si>
  <si>
    <t xml:space="preserve">DAVID MICHAEL CHAR    	HAUGHLEY EVENT BBP	</t>
  </si>
  <si>
    <t xml:space="preserve">DAVID JOHN EVANS      	GFW BBP	</t>
  </si>
  <si>
    <t>Playingfield Car Park Resurfacing/maintaince</t>
  </si>
  <si>
    <t>Grant - Parish Magazine HWP&amp;N</t>
  </si>
  <si>
    <t xml:space="preserve"> which will be approved at a meeting of the Parish Council on June 16 2026 Chairman to the Parish Council</t>
  </si>
  <si>
    <t>This is a true record of the Annual Accounts for Haughley Parish Council as at 31 March 2026</t>
  </si>
  <si>
    <t>Responsible Financial Officer …..............................................................................................................</t>
  </si>
  <si>
    <t xml:space="preserve">Chairman to the Parish Council….......................................................................................................... </t>
  </si>
  <si>
    <t>Reserve</t>
  </si>
  <si>
    <t>Biodiversity &amp; Wildlife Conservation</t>
  </si>
  <si>
    <t>Deprectiation</t>
  </si>
  <si>
    <t>Environment, Trees and Ponds</t>
  </si>
  <si>
    <t>Footpaths</t>
  </si>
  <si>
    <t>Gallowsfield wood</t>
  </si>
  <si>
    <t>Haughley Parish In Bloom</t>
  </si>
  <si>
    <t>Neighbourhood Plan Review</t>
  </si>
  <si>
    <t>Playingfield Pavillion</t>
  </si>
  <si>
    <t>Pride in your Place</t>
  </si>
  <si>
    <t>Protection of the Green</t>
  </si>
  <si>
    <t>Strategic Reserve</t>
  </si>
  <si>
    <t>Skate Park/Playpark Maintaince</t>
  </si>
  <si>
    <t>The Cricket Play Park</t>
  </si>
  <si>
    <t>Vehicle Activated Device (VAS)</t>
  </si>
  <si>
    <t>Village Green Repair</t>
  </si>
  <si>
    <t>Transfers</t>
  </si>
  <si>
    <t>Spend</t>
  </si>
  <si>
    <t>Receips</t>
  </si>
  <si>
    <t>Total Earmarked</t>
  </si>
  <si>
    <t>TOTAL RESERVE</t>
  </si>
  <si>
    <t>Oepning Balance 31-03-2025</t>
  </si>
  <si>
    <t>Current Balance 01-04-2026</t>
  </si>
  <si>
    <t>VJ Day rundraising</t>
  </si>
  <si>
    <t>VJ Event</t>
  </si>
  <si>
    <t>Natwest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</si>
</sst>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2" borderId="1" xfId="0" applyFont="1" applyFill="1" applyBorder="1"/>
    <xf numFmtId="14" fontId="3" fillId="2" borderId="1" xfId="0" applyNumberFormat="1" applyFont="1" applyFill="1" applyBorder="1"/>
    <xf numFmtId="0" fontId="1" fillId="2" borderId="0" xfId="0" applyFont="1" applyFill="1"/>
    <xf numFmtId="0" fontId="3" fillId="0" borderId="1" xfId="0" applyFont="1" applyBorder="1"/>
    <xf numFmtId="14" fontId="3" fillId="0" borderId="1" xfId="0" applyNumberFormat="1" applyFont="1" applyBorder="1"/>
    <xf numFmtId="0" fontId="4" fillId="2" borderId="0" xfId="0" applyFont="1" applyFill="1"/>
    <xf numFmtId="0" fontId="5" fillId="4" borderId="0" xfId="0" applyFont="1" applyFill="1"/>
    <xf numFmtId="0" fontId="2" fillId="6" borderId="1" xfId="0" applyFont="1" applyFill="1" applyBorder="1"/>
    <xf numFmtId="0" fontId="0" fillId="7" borderId="0" xfId="0" applyFill="1"/>
    <xf numFmtId="0" fontId="2" fillId="7" borderId="1" xfId="0" applyFont="1" applyFill="1" applyBorder="1"/>
    <xf numFmtId="14" fontId="2" fillId="7" borderId="1" xfId="0" applyNumberFormat="1" applyFont="1" applyFill="1" applyBorder="1"/>
    <xf numFmtId="0" fontId="6" fillId="4" borderId="1" xfId="0" applyFont="1" applyFill="1" applyBorder="1"/>
    <xf numFmtId="14" fontId="6" fillId="4" borderId="1" xfId="0" applyNumberFormat="1" applyFont="1" applyFill="1" applyBorder="1"/>
    <xf numFmtId="0" fontId="6" fillId="0" borderId="1" xfId="0" applyFont="1" applyBorder="1"/>
    <xf numFmtId="14" fontId="6" fillId="0" borderId="1" xfId="0" applyNumberFormat="1" applyFont="1" applyBorder="1"/>
    <xf numFmtId="0" fontId="5" fillId="0" borderId="0" xfId="0" applyFont="1"/>
    <xf numFmtId="0" fontId="6" fillId="3" borderId="1" xfId="0" applyFont="1" applyFill="1" applyBorder="1"/>
    <xf numFmtId="14" fontId="6" fillId="3" borderId="1" xfId="0" applyNumberFormat="1" applyFont="1" applyFill="1" applyBorder="1"/>
    <xf numFmtId="0" fontId="5" fillId="3" borderId="0" xfId="0" applyFont="1" applyFill="1"/>
    <xf numFmtId="0" fontId="2" fillId="3" borderId="0" xfId="0" applyFont="1" applyFill="1"/>
    <xf numFmtId="0" fontId="6" fillId="5" borderId="1" xfId="0" applyFont="1" applyFill="1" applyBorder="1"/>
    <xf numFmtId="14" fontId="6" fillId="5" borderId="1" xfId="0" applyNumberFormat="1" applyFont="1" applyFill="1" applyBorder="1"/>
    <xf numFmtId="0" fontId="2" fillId="5" borderId="0" xfId="0" applyFont="1" applyFill="1"/>
    <xf numFmtId="0" fontId="2" fillId="6" borderId="0" xfId="0" applyFont="1" applyFill="1"/>
    <xf numFmtId="0" fontId="0" fillId="7" borderId="1" xfId="0" applyFill="1" applyBorder="1"/>
    <xf numFmtId="0" fontId="3" fillId="7" borderId="1" xfId="0" applyFont="1" applyFill="1" applyBorder="1"/>
    <xf numFmtId="0" fontId="2" fillId="0" borderId="2" xfId="0" applyFont="1" applyBorder="1"/>
    <xf numFmtId="0" fontId="0" fillId="0" borderId="2" xfId="0" applyBorder="1"/>
    <xf numFmtId="0" fontId="7" fillId="0" borderId="1" xfId="0" applyFont="1" applyBorder="1"/>
    <xf numFmtId="4" fontId="0" fillId="0" borderId="1" xfId="0" applyNumberFormat="1" applyBorder="1"/>
    <xf numFmtId="4" fontId="0" fillId="0" borderId="0" xfId="0" applyNumberFormat="1"/>
    <xf numFmtId="4" fontId="2" fillId="0" borderId="0" xfId="0" applyNumberFormat="1" applyFont="1"/>
    <xf numFmtId="4" fontId="2" fillId="0" borderId="1" xfId="0" applyNumberFormat="1" applyFont="1" applyBorder="1"/>
    <xf numFmtId="14" fontId="0" fillId="7" borderId="1" xfId="0" applyNumberFormat="1" applyFill="1" applyBorder="1"/>
    <xf numFmtId="0" fontId="0" fillId="4" borderId="3" xfId="0" applyFill="1" applyBorder="1"/>
    <xf numFmtId="0" fontId="0" fillId="4" borderId="0" xfId="0" applyFill="1"/>
    <xf numFmtId="0" fontId="6" fillId="8" borderId="1" xfId="0" applyFont="1" applyFill="1" applyBorder="1"/>
    <xf numFmtId="14" fontId="0" fillId="8" borderId="1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D2DE5-CD7D-4470-9F41-2F6C0BA25DF2}">
  <dimension ref="A1:B70"/>
  <sheetViews>
    <sheetView workbookViewId="0">
      <selection activeCell="C67" sqref="C67"/>
    </sheetView>
  </sheetViews>
  <sheetFormatPr defaultRowHeight="14.4" x14ac:dyDescent="0.3"/>
  <cols>
    <col min="1" max="1" width="58" bestFit="1" customWidth="1"/>
    <col min="2" max="2" width="19.6640625" style="12" customWidth="1"/>
  </cols>
  <sheetData>
    <row r="1" spans="1:2" x14ac:dyDescent="0.3">
      <c r="A1" s="1" t="s">
        <v>47</v>
      </c>
      <c r="B1" s="28"/>
    </row>
    <row r="2" spans="1:2" x14ac:dyDescent="0.3">
      <c r="A2" s="1"/>
      <c r="B2" s="28"/>
    </row>
    <row r="3" spans="1:2" x14ac:dyDescent="0.3">
      <c r="A3" s="30" t="s">
        <v>0</v>
      </c>
      <c r="B3" s="28"/>
    </row>
    <row r="4" spans="1:2" x14ac:dyDescent="0.3">
      <c r="A4" s="31" t="s">
        <v>1</v>
      </c>
      <c r="B4" s="28">
        <v>694.3</v>
      </c>
    </row>
    <row r="5" spans="1:2" x14ac:dyDescent="0.3">
      <c r="A5" s="31" t="s">
        <v>2</v>
      </c>
      <c r="B5" s="28">
        <v>0</v>
      </c>
    </row>
    <row r="6" spans="1:2" x14ac:dyDescent="0.3">
      <c r="A6" s="31" t="s">
        <v>3</v>
      </c>
      <c r="B6" s="29">
        <v>1107.2</v>
      </c>
    </row>
    <row r="7" spans="1:2" x14ac:dyDescent="0.3">
      <c r="A7" s="31" t="s">
        <v>4</v>
      </c>
      <c r="B7" s="28">
        <v>4891.93</v>
      </c>
    </row>
    <row r="8" spans="1:2" x14ac:dyDescent="0.3">
      <c r="A8" s="31" t="s">
        <v>5</v>
      </c>
      <c r="B8" s="28">
        <v>1608</v>
      </c>
    </row>
    <row r="9" spans="1:2" x14ac:dyDescent="0.3">
      <c r="A9" s="31" t="s">
        <v>6</v>
      </c>
      <c r="B9" s="28">
        <v>17586.43</v>
      </c>
    </row>
    <row r="10" spans="1:2" x14ac:dyDescent="0.3">
      <c r="A10" s="31" t="s">
        <v>7</v>
      </c>
      <c r="B10" s="29">
        <v>4448.3</v>
      </c>
    </row>
    <row r="11" spans="1:2" x14ac:dyDescent="0.3">
      <c r="A11" s="31" t="s">
        <v>8</v>
      </c>
      <c r="B11" s="29">
        <v>3174.6</v>
      </c>
    </row>
    <row r="12" spans="1:2" x14ac:dyDescent="0.3">
      <c r="A12" s="31" t="s">
        <v>9</v>
      </c>
      <c r="B12" s="28">
        <v>60030</v>
      </c>
    </row>
    <row r="13" spans="1:2" x14ac:dyDescent="0.3">
      <c r="A13" s="31"/>
      <c r="B13" s="28"/>
    </row>
    <row r="14" spans="1:2" x14ac:dyDescent="0.3">
      <c r="A14" s="30" t="s">
        <v>10</v>
      </c>
      <c r="B14" s="13">
        <f>SUM(B4:B13)</f>
        <v>93540.760000000009</v>
      </c>
    </row>
    <row r="15" spans="1:2" x14ac:dyDescent="0.3">
      <c r="A15" s="31"/>
      <c r="B15" s="28"/>
    </row>
    <row r="16" spans="1:2" x14ac:dyDescent="0.3">
      <c r="A16" s="30" t="s">
        <v>11</v>
      </c>
      <c r="B16" s="28"/>
    </row>
    <row r="17" spans="1:2" x14ac:dyDescent="0.3">
      <c r="A17" s="31" t="s">
        <v>12</v>
      </c>
      <c r="B17" s="28">
        <v>0</v>
      </c>
    </row>
    <row r="18" spans="1:2" x14ac:dyDescent="0.3">
      <c r="A18" s="31" t="s">
        <v>13</v>
      </c>
      <c r="B18" s="28">
        <v>474</v>
      </c>
    </row>
    <row r="19" spans="1:2" x14ac:dyDescent="0.3">
      <c r="A19" s="31" t="s">
        <v>14</v>
      </c>
      <c r="B19" s="28">
        <v>0</v>
      </c>
    </row>
    <row r="20" spans="1:2" x14ac:dyDescent="0.3">
      <c r="A20" s="31" t="s">
        <v>15</v>
      </c>
      <c r="B20" s="28">
        <v>0</v>
      </c>
    </row>
    <row r="21" spans="1:2" x14ac:dyDescent="0.3">
      <c r="A21" s="31" t="s">
        <v>16</v>
      </c>
      <c r="B21" s="28">
        <v>1340.94</v>
      </c>
    </row>
    <row r="22" spans="1:2" x14ac:dyDescent="0.3">
      <c r="A22" s="31" t="s">
        <v>2</v>
      </c>
      <c r="B22" s="28">
        <v>21961.3</v>
      </c>
    </row>
    <row r="23" spans="1:2" x14ac:dyDescent="0.3">
      <c r="A23" s="31" t="s">
        <v>17</v>
      </c>
      <c r="B23" s="28">
        <v>0</v>
      </c>
    </row>
    <row r="24" spans="1:2" x14ac:dyDescent="0.3">
      <c r="A24" s="31" t="s">
        <v>18</v>
      </c>
      <c r="B24" s="28">
        <v>724.8</v>
      </c>
    </row>
    <row r="25" spans="1:2" x14ac:dyDescent="0.3">
      <c r="A25" s="31" t="s">
        <v>19</v>
      </c>
      <c r="B25" s="28"/>
    </row>
    <row r="26" spans="1:2" x14ac:dyDescent="0.3">
      <c r="A26" s="31" t="s">
        <v>3</v>
      </c>
      <c r="B26" s="28">
        <v>117.02</v>
      </c>
    </row>
    <row r="27" spans="1:2" x14ac:dyDescent="0.3">
      <c r="A27" s="31" t="s">
        <v>20</v>
      </c>
      <c r="B27" s="28">
        <v>0</v>
      </c>
    </row>
    <row r="28" spans="1:2" x14ac:dyDescent="0.3">
      <c r="A28" s="31" t="s">
        <v>21</v>
      </c>
      <c r="B28" s="28">
        <v>2069.84</v>
      </c>
    </row>
    <row r="29" spans="1:2" x14ac:dyDescent="0.3">
      <c r="A29" s="31" t="s">
        <v>22</v>
      </c>
      <c r="B29" s="28">
        <v>338.96</v>
      </c>
    </row>
    <row r="30" spans="1:2" x14ac:dyDescent="0.3">
      <c r="A30" s="31" t="s">
        <v>23</v>
      </c>
      <c r="B30" s="28">
        <v>1493.36</v>
      </c>
    </row>
    <row r="31" spans="1:2" x14ac:dyDescent="0.3">
      <c r="A31" s="31" t="s">
        <v>190</v>
      </c>
      <c r="B31" s="28">
        <v>800</v>
      </c>
    </row>
    <row r="32" spans="1:2" x14ac:dyDescent="0.3">
      <c r="A32" s="31" t="s">
        <v>24</v>
      </c>
      <c r="B32" s="28">
        <v>6000</v>
      </c>
    </row>
    <row r="33" spans="1:2" x14ac:dyDescent="0.3">
      <c r="A33" s="31" t="s">
        <v>25</v>
      </c>
      <c r="B33" s="28">
        <v>50</v>
      </c>
    </row>
    <row r="34" spans="1:2" x14ac:dyDescent="0.3">
      <c r="A34" s="31" t="s">
        <v>26</v>
      </c>
      <c r="B34" s="28">
        <v>600</v>
      </c>
    </row>
    <row r="35" spans="1:2" x14ac:dyDescent="0.3">
      <c r="A35" s="31" t="s">
        <v>27</v>
      </c>
      <c r="B35" s="28">
        <v>3915.74</v>
      </c>
    </row>
    <row r="36" spans="1:2" x14ac:dyDescent="0.3">
      <c r="A36" s="31" t="s">
        <v>28</v>
      </c>
      <c r="B36" s="28">
        <v>1579.23</v>
      </c>
    </row>
    <row r="37" spans="1:2" x14ac:dyDescent="0.3">
      <c r="A37" s="31" t="s">
        <v>29</v>
      </c>
      <c r="B37" s="28">
        <v>3411.81</v>
      </c>
    </row>
    <row r="38" spans="1:2" x14ac:dyDescent="0.3">
      <c r="A38" s="31" t="s">
        <v>30</v>
      </c>
      <c r="B38" s="28">
        <v>681.55</v>
      </c>
    </row>
    <row r="39" spans="1:2" x14ac:dyDescent="0.3">
      <c r="A39" s="31" t="s">
        <v>31</v>
      </c>
      <c r="B39" s="28">
        <v>12946.66</v>
      </c>
    </row>
    <row r="40" spans="1:2" x14ac:dyDescent="0.3">
      <c r="A40" s="31" t="s">
        <v>189</v>
      </c>
      <c r="B40" s="28">
        <v>3394.6</v>
      </c>
    </row>
    <row r="41" spans="1:2" x14ac:dyDescent="0.3">
      <c r="A41" s="31" t="s">
        <v>32</v>
      </c>
      <c r="B41" s="28">
        <v>0</v>
      </c>
    </row>
    <row r="42" spans="1:2" x14ac:dyDescent="0.3">
      <c r="A42" s="31" t="s">
        <v>33</v>
      </c>
      <c r="B42" s="28">
        <v>3985.68</v>
      </c>
    </row>
    <row r="43" spans="1:2" x14ac:dyDescent="0.3">
      <c r="A43" s="31" t="s">
        <v>34</v>
      </c>
      <c r="B43" s="28">
        <v>0</v>
      </c>
    </row>
    <row r="44" spans="1:2" x14ac:dyDescent="0.3">
      <c r="A44" s="31" t="s">
        <v>35</v>
      </c>
      <c r="B44" s="28">
        <v>1522.54</v>
      </c>
    </row>
    <row r="45" spans="1:2" x14ac:dyDescent="0.3">
      <c r="A45" s="31" t="s">
        <v>36</v>
      </c>
      <c r="B45" s="28">
        <v>4163.24</v>
      </c>
    </row>
    <row r="46" spans="1:2" x14ac:dyDescent="0.3">
      <c r="A46" s="31" t="s">
        <v>37</v>
      </c>
      <c r="B46" s="28">
        <v>1158.23</v>
      </c>
    </row>
    <row r="47" spans="1:2" x14ac:dyDescent="0.3">
      <c r="A47" s="31" t="s">
        <v>38</v>
      </c>
      <c r="B47" s="28">
        <v>0</v>
      </c>
    </row>
    <row r="48" spans="1:2" x14ac:dyDescent="0.3">
      <c r="A48" s="31" t="s">
        <v>39</v>
      </c>
      <c r="B48" s="28">
        <v>0</v>
      </c>
    </row>
    <row r="49" spans="1:2" x14ac:dyDescent="0.3">
      <c r="A49" s="31" t="s">
        <v>40</v>
      </c>
      <c r="B49" s="28">
        <v>0</v>
      </c>
    </row>
    <row r="50" spans="1:2" x14ac:dyDescent="0.3">
      <c r="A50" s="31" t="s">
        <v>41</v>
      </c>
      <c r="B50" s="28">
        <v>102.1</v>
      </c>
    </row>
    <row r="51" spans="1:2" x14ac:dyDescent="0.3">
      <c r="A51" s="31" t="s">
        <v>219</v>
      </c>
      <c r="B51" s="28">
        <v>1134.6500000000001</v>
      </c>
    </row>
    <row r="53" spans="1:2" x14ac:dyDescent="0.3">
      <c r="B53" s="28"/>
    </row>
    <row r="54" spans="1:2" x14ac:dyDescent="0.3">
      <c r="A54" s="30" t="s">
        <v>42</v>
      </c>
      <c r="B54" s="13">
        <f>SUM(B17:B53)</f>
        <v>73966.25</v>
      </c>
    </row>
    <row r="55" spans="1:2" x14ac:dyDescent="0.3">
      <c r="A55" s="31"/>
      <c r="B55" s="28"/>
    </row>
    <row r="56" spans="1:2" x14ac:dyDescent="0.3">
      <c r="A56" s="31" t="s">
        <v>43</v>
      </c>
      <c r="B56" s="28">
        <v>348661.95</v>
      </c>
    </row>
    <row r="57" spans="1:2" x14ac:dyDescent="0.3">
      <c r="A57" s="31" t="s">
        <v>44</v>
      </c>
      <c r="B57" s="28">
        <v>93540.760000000009</v>
      </c>
    </row>
    <row r="58" spans="1:2" x14ac:dyDescent="0.3">
      <c r="A58" s="31" t="s">
        <v>45</v>
      </c>
      <c r="B58" s="28">
        <f>B56+B57</f>
        <v>442202.71</v>
      </c>
    </row>
    <row r="59" spans="1:2" x14ac:dyDescent="0.3">
      <c r="A59" s="31"/>
      <c r="B59" s="28"/>
    </row>
    <row r="60" spans="1:2" x14ac:dyDescent="0.3">
      <c r="A60" s="31" t="s">
        <v>46</v>
      </c>
      <c r="B60" s="28">
        <v>73966.25</v>
      </c>
    </row>
    <row r="61" spans="1:2" x14ac:dyDescent="0.3">
      <c r="A61" s="31" t="s">
        <v>48</v>
      </c>
      <c r="B61" s="13">
        <f>B58-B60</f>
        <v>368236.46</v>
      </c>
    </row>
    <row r="62" spans="1:2" x14ac:dyDescent="0.3">
      <c r="A62" s="31"/>
      <c r="B62" s="28"/>
    </row>
    <row r="64" spans="1:2" x14ac:dyDescent="0.3">
      <c r="A64" t="s">
        <v>192</v>
      </c>
    </row>
    <row r="65" spans="1:1" x14ac:dyDescent="0.3">
      <c r="A65" t="s">
        <v>191</v>
      </c>
    </row>
    <row r="68" spans="1:1" x14ac:dyDescent="0.3">
      <c r="A68" t="s">
        <v>194</v>
      </c>
    </row>
    <row r="70" spans="1:1" x14ac:dyDescent="0.3">
      <c r="A70" t="s">
        <v>193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8802D-258B-44C2-9362-B5DD9D75097E}">
  <dimension ref="A1:H120"/>
  <sheetViews>
    <sheetView tabSelected="1" workbookViewId="0">
      <selection activeCell="A41" sqref="A41:XFD41"/>
    </sheetView>
  </sheetViews>
  <sheetFormatPr defaultRowHeight="14.4" x14ac:dyDescent="0.3"/>
  <cols>
    <col min="1" max="1" width="9.44140625" bestFit="1" customWidth="1"/>
    <col min="2" max="2" width="10.5546875" bestFit="1" customWidth="1"/>
    <col min="3" max="3" width="16.88671875" bestFit="1" customWidth="1"/>
    <col min="5" max="5" width="13.109375" bestFit="1" customWidth="1"/>
    <col min="6" max="6" width="44.44140625" bestFit="1" customWidth="1"/>
    <col min="7" max="7" width="10.21875" bestFit="1" customWidth="1"/>
    <col min="8" max="8" width="5.6640625" bestFit="1" customWidth="1"/>
  </cols>
  <sheetData>
    <row r="1" spans="1:8" s="39" customFormat="1" x14ac:dyDescent="0.3">
      <c r="A1" s="38" t="s">
        <v>49</v>
      </c>
      <c r="B1" s="38" t="s">
        <v>50</v>
      </c>
      <c r="C1" s="38" t="s">
        <v>51</v>
      </c>
      <c r="D1" s="38" t="s">
        <v>52</v>
      </c>
      <c r="E1" s="38" t="s">
        <v>53</v>
      </c>
      <c r="F1" s="38" t="s">
        <v>54</v>
      </c>
      <c r="G1" s="38" t="s">
        <v>55</v>
      </c>
      <c r="H1" s="38" t="s">
        <v>56</v>
      </c>
    </row>
    <row r="2" spans="1:8" s="28" customFormat="1" x14ac:dyDescent="0.3">
      <c r="A2" s="28">
        <v>1</v>
      </c>
      <c r="B2" s="37">
        <v>45748</v>
      </c>
      <c r="C2" s="28" t="s">
        <v>57</v>
      </c>
      <c r="D2" s="28">
        <v>-50.4</v>
      </c>
      <c r="E2" s="28" t="s">
        <v>98</v>
      </c>
      <c r="F2" s="28" t="s">
        <v>99</v>
      </c>
      <c r="G2" s="28" t="s">
        <v>100</v>
      </c>
      <c r="H2" s="28" t="s">
        <v>101</v>
      </c>
    </row>
    <row r="3" spans="1:8" s="28" customFormat="1" x14ac:dyDescent="0.3">
      <c r="A3" s="28">
        <v>3</v>
      </c>
      <c r="B3" s="37">
        <v>45775</v>
      </c>
      <c r="C3" s="28" t="s">
        <v>57</v>
      </c>
      <c r="D3" s="28">
        <v>-50</v>
      </c>
      <c r="E3" s="28" t="s">
        <v>62</v>
      </c>
      <c r="F3" s="28" t="s">
        <v>102</v>
      </c>
      <c r="G3" s="28" t="s">
        <v>103</v>
      </c>
      <c r="H3" s="28" t="s">
        <v>104</v>
      </c>
    </row>
    <row r="4" spans="1:8" s="28" customFormat="1" x14ac:dyDescent="0.3">
      <c r="A4" s="28">
        <v>4</v>
      </c>
      <c r="B4" s="37">
        <v>45775</v>
      </c>
      <c r="C4" s="28" t="s">
        <v>57</v>
      </c>
      <c r="D4" s="28">
        <v>-111</v>
      </c>
      <c r="E4" s="28" t="s">
        <v>62</v>
      </c>
      <c r="F4" s="28" t="s">
        <v>105</v>
      </c>
      <c r="G4" s="28" t="s">
        <v>106</v>
      </c>
      <c r="H4" s="28" t="s">
        <v>107</v>
      </c>
    </row>
    <row r="5" spans="1:8" s="28" customFormat="1" x14ac:dyDescent="0.3">
      <c r="A5" s="28">
        <v>5</v>
      </c>
      <c r="B5" s="37">
        <v>45775</v>
      </c>
      <c r="C5" s="28" t="s">
        <v>57</v>
      </c>
      <c r="D5" s="28">
        <v>-400.39</v>
      </c>
      <c r="E5" s="28" t="s">
        <v>62</v>
      </c>
      <c r="F5" s="28" t="s">
        <v>108</v>
      </c>
      <c r="G5" s="28" t="s">
        <v>109</v>
      </c>
      <c r="H5" s="28" t="s">
        <v>110</v>
      </c>
    </row>
    <row r="6" spans="1:8" s="28" customFormat="1" x14ac:dyDescent="0.3">
      <c r="A6" s="28">
        <v>6</v>
      </c>
      <c r="B6" s="37">
        <v>45775</v>
      </c>
      <c r="C6" s="28" t="s">
        <v>57</v>
      </c>
      <c r="D6" s="28">
        <v>-520.48</v>
      </c>
      <c r="E6" s="28" t="s">
        <v>62</v>
      </c>
      <c r="F6" s="28" t="s">
        <v>111</v>
      </c>
      <c r="G6" s="28" t="s">
        <v>109</v>
      </c>
      <c r="H6" s="28" t="s">
        <v>110</v>
      </c>
    </row>
    <row r="7" spans="1:8" s="28" customFormat="1" x14ac:dyDescent="0.3">
      <c r="A7" s="28">
        <v>7</v>
      </c>
      <c r="B7" s="37">
        <v>45775</v>
      </c>
      <c r="C7" s="28" t="s">
        <v>57</v>
      </c>
      <c r="D7" s="28">
        <v>-850.38</v>
      </c>
      <c r="E7" s="28" t="s">
        <v>62</v>
      </c>
      <c r="F7" s="28" t="s">
        <v>112</v>
      </c>
      <c r="G7" s="28" t="s">
        <v>109</v>
      </c>
      <c r="H7" s="28" t="s">
        <v>110</v>
      </c>
    </row>
    <row r="8" spans="1:8" s="28" customFormat="1" x14ac:dyDescent="0.3">
      <c r="A8" s="28">
        <v>8</v>
      </c>
      <c r="B8" s="37">
        <v>45777</v>
      </c>
      <c r="C8" s="28" t="s">
        <v>57</v>
      </c>
      <c r="D8" s="28">
        <v>-302.35000000000002</v>
      </c>
      <c r="E8" s="28" t="s">
        <v>62</v>
      </c>
      <c r="F8" s="28" t="s">
        <v>111</v>
      </c>
      <c r="G8" s="28" t="s">
        <v>109</v>
      </c>
      <c r="H8" s="28" t="s">
        <v>110</v>
      </c>
    </row>
    <row r="9" spans="1:8" s="28" customFormat="1" x14ac:dyDescent="0.3">
      <c r="A9" s="28">
        <v>9</v>
      </c>
      <c r="B9" s="37">
        <v>45778</v>
      </c>
      <c r="C9" s="28" t="s">
        <v>57</v>
      </c>
      <c r="D9" s="28">
        <v>-50.4</v>
      </c>
      <c r="E9" s="28" t="s">
        <v>98</v>
      </c>
      <c r="F9" s="28" t="s">
        <v>99</v>
      </c>
      <c r="G9" s="28" t="s">
        <v>100</v>
      </c>
      <c r="H9" s="28" t="s">
        <v>101</v>
      </c>
    </row>
    <row r="10" spans="1:8" s="28" customFormat="1" x14ac:dyDescent="0.3">
      <c r="A10" s="28">
        <v>12</v>
      </c>
      <c r="B10" s="37">
        <v>45810</v>
      </c>
      <c r="C10" s="28" t="s">
        <v>57</v>
      </c>
      <c r="D10" s="28">
        <v>-50.4</v>
      </c>
      <c r="E10" s="28" t="s">
        <v>98</v>
      </c>
      <c r="F10" s="28" t="s">
        <v>99</v>
      </c>
      <c r="G10" s="28" t="s">
        <v>100</v>
      </c>
      <c r="H10" s="28" t="s">
        <v>107</v>
      </c>
    </row>
    <row r="11" spans="1:8" s="28" customFormat="1" x14ac:dyDescent="0.3">
      <c r="A11" s="28">
        <v>13</v>
      </c>
      <c r="B11" s="37">
        <v>45811</v>
      </c>
      <c r="C11" s="28" t="s">
        <v>57</v>
      </c>
      <c r="D11" s="28">
        <v>-25</v>
      </c>
      <c r="E11" s="28" t="s">
        <v>62</v>
      </c>
      <c r="F11" s="28" t="s">
        <v>113</v>
      </c>
      <c r="G11" s="28" t="s">
        <v>79</v>
      </c>
      <c r="H11" s="28" t="s">
        <v>107</v>
      </c>
    </row>
    <row r="12" spans="1:8" s="28" customFormat="1" x14ac:dyDescent="0.3">
      <c r="A12" s="28">
        <v>14</v>
      </c>
      <c r="B12" s="37">
        <v>45811</v>
      </c>
      <c r="C12" s="28" t="s">
        <v>57</v>
      </c>
      <c r="D12" s="28">
        <v>-50</v>
      </c>
      <c r="E12" s="28" t="s">
        <v>62</v>
      </c>
      <c r="F12" s="28" t="s">
        <v>114</v>
      </c>
      <c r="G12" s="28" t="s">
        <v>152</v>
      </c>
      <c r="H12" s="28" t="s">
        <v>104</v>
      </c>
    </row>
    <row r="13" spans="1:8" s="28" customFormat="1" x14ac:dyDescent="0.3">
      <c r="A13" s="28">
        <v>15</v>
      </c>
      <c r="B13" s="37">
        <v>45811</v>
      </c>
      <c r="C13" s="28" t="s">
        <v>57</v>
      </c>
      <c r="D13" s="28">
        <v>-417.97</v>
      </c>
      <c r="E13" s="28" t="s">
        <v>62</v>
      </c>
      <c r="F13" s="28" t="s">
        <v>108</v>
      </c>
      <c r="G13" s="28" t="s">
        <v>109</v>
      </c>
      <c r="H13" s="28" t="s">
        <v>110</v>
      </c>
    </row>
    <row r="14" spans="1:8" s="28" customFormat="1" x14ac:dyDescent="0.3">
      <c r="A14" s="28">
        <v>16</v>
      </c>
      <c r="B14" s="37">
        <v>45811</v>
      </c>
      <c r="C14" s="28" t="s">
        <v>57</v>
      </c>
      <c r="D14" s="28">
        <v>-600</v>
      </c>
      <c r="E14" s="28" t="s">
        <v>62</v>
      </c>
      <c r="F14" s="28" t="s">
        <v>115</v>
      </c>
      <c r="G14" s="28" t="s">
        <v>116</v>
      </c>
      <c r="H14" s="28" t="s">
        <v>104</v>
      </c>
    </row>
    <row r="15" spans="1:8" s="28" customFormat="1" x14ac:dyDescent="0.3">
      <c r="A15" s="28">
        <v>17</v>
      </c>
      <c r="B15" s="37">
        <v>45811</v>
      </c>
      <c r="C15" s="28" t="s">
        <v>57</v>
      </c>
      <c r="D15" s="28">
        <v>-800</v>
      </c>
      <c r="E15" s="28" t="s">
        <v>62</v>
      </c>
      <c r="F15" s="28" t="s">
        <v>117</v>
      </c>
      <c r="G15" s="28" t="s">
        <v>118</v>
      </c>
      <c r="H15" s="28" t="s">
        <v>104</v>
      </c>
    </row>
    <row r="16" spans="1:8" s="28" customFormat="1" x14ac:dyDescent="0.3">
      <c r="A16" s="28">
        <v>18</v>
      </c>
      <c r="B16" s="37">
        <v>45811</v>
      </c>
      <c r="C16" s="28" t="s">
        <v>57</v>
      </c>
      <c r="D16" s="28">
        <v>-6000</v>
      </c>
      <c r="E16" s="28" t="s">
        <v>62</v>
      </c>
      <c r="F16" s="28" t="s">
        <v>119</v>
      </c>
      <c r="G16" s="28" t="s">
        <v>120</v>
      </c>
      <c r="H16" s="28" t="s">
        <v>104</v>
      </c>
    </row>
    <row r="17" spans="1:8" s="28" customFormat="1" x14ac:dyDescent="0.3">
      <c r="A17" s="28">
        <v>21</v>
      </c>
      <c r="B17" s="37">
        <v>45828</v>
      </c>
      <c r="C17" s="28" t="s">
        <v>57</v>
      </c>
      <c r="D17" s="28">
        <v>-17.850000000000001</v>
      </c>
      <c r="E17" s="28" t="s">
        <v>62</v>
      </c>
      <c r="F17" s="28" t="s">
        <v>121</v>
      </c>
      <c r="G17" s="28" t="s">
        <v>122</v>
      </c>
      <c r="H17" s="28" t="s">
        <v>107</v>
      </c>
    </row>
    <row r="18" spans="1:8" s="28" customFormat="1" x14ac:dyDescent="0.3">
      <c r="A18" s="28">
        <v>22</v>
      </c>
      <c r="B18" s="37">
        <v>45828</v>
      </c>
      <c r="C18" s="28" t="s">
        <v>57</v>
      </c>
      <c r="D18" s="28">
        <v>-27</v>
      </c>
      <c r="E18" s="28" t="s">
        <v>62</v>
      </c>
      <c r="F18" s="28" t="s">
        <v>113</v>
      </c>
      <c r="G18" s="28" t="s">
        <v>79</v>
      </c>
      <c r="H18" s="28" t="s">
        <v>107</v>
      </c>
    </row>
    <row r="19" spans="1:8" s="28" customFormat="1" x14ac:dyDescent="0.3">
      <c r="A19" s="28">
        <v>23</v>
      </c>
      <c r="B19" s="37">
        <v>45828</v>
      </c>
      <c r="C19" s="28" t="s">
        <v>57</v>
      </c>
      <c r="D19" s="28">
        <v>-45</v>
      </c>
      <c r="E19" s="28" t="s">
        <v>62</v>
      </c>
      <c r="F19" s="28" t="s">
        <v>123</v>
      </c>
      <c r="G19" s="28" t="s">
        <v>124</v>
      </c>
      <c r="H19" s="28" t="s">
        <v>107</v>
      </c>
    </row>
    <row r="20" spans="1:8" s="28" customFormat="1" x14ac:dyDescent="0.3">
      <c r="A20" s="28">
        <v>24</v>
      </c>
      <c r="B20" s="37">
        <v>45828</v>
      </c>
      <c r="C20" s="28" t="s">
        <v>57</v>
      </c>
      <c r="D20" s="28">
        <v>-120</v>
      </c>
      <c r="E20" s="28" t="s">
        <v>62</v>
      </c>
      <c r="F20" s="28" t="s">
        <v>125</v>
      </c>
      <c r="G20" s="28" t="s">
        <v>100</v>
      </c>
      <c r="H20" s="28" t="s">
        <v>107</v>
      </c>
    </row>
    <row r="21" spans="1:8" s="28" customFormat="1" x14ac:dyDescent="0.3">
      <c r="A21" s="28">
        <v>25</v>
      </c>
      <c r="B21" s="37">
        <v>45828</v>
      </c>
      <c r="C21" s="28" t="s">
        <v>57</v>
      </c>
      <c r="D21" s="28">
        <v>-237.6</v>
      </c>
      <c r="E21" s="28" t="s">
        <v>62</v>
      </c>
      <c r="F21" s="28" t="s">
        <v>126</v>
      </c>
      <c r="G21" s="28" t="s">
        <v>124</v>
      </c>
      <c r="H21" s="28" t="s">
        <v>107</v>
      </c>
    </row>
    <row r="22" spans="1:8" s="28" customFormat="1" x14ac:dyDescent="0.3">
      <c r="A22" s="28">
        <v>26</v>
      </c>
      <c r="B22" s="37">
        <v>45828</v>
      </c>
      <c r="C22" s="28" t="s">
        <v>57</v>
      </c>
      <c r="D22" s="28">
        <v>-681.55</v>
      </c>
      <c r="E22" s="28" t="s">
        <v>62</v>
      </c>
      <c r="F22" s="28" t="s">
        <v>127</v>
      </c>
      <c r="G22" s="28" t="s">
        <v>128</v>
      </c>
      <c r="H22" s="28" t="s">
        <v>107</v>
      </c>
    </row>
    <row r="23" spans="1:8" s="28" customFormat="1" ht="16.2" customHeight="1" x14ac:dyDescent="0.3">
      <c r="A23" s="28">
        <v>27</v>
      </c>
      <c r="B23" s="37">
        <v>45828</v>
      </c>
      <c r="C23" s="28" t="s">
        <v>57</v>
      </c>
      <c r="D23" s="28">
        <v>-1012.8</v>
      </c>
      <c r="E23" s="28" t="s">
        <v>62</v>
      </c>
      <c r="F23" s="28" t="s">
        <v>129</v>
      </c>
      <c r="G23" s="28" t="s">
        <v>2</v>
      </c>
      <c r="H23" s="28" t="s">
        <v>107</v>
      </c>
    </row>
    <row r="24" spans="1:8" s="28" customFormat="1" x14ac:dyDescent="0.3">
      <c r="A24" s="28">
        <v>28</v>
      </c>
      <c r="B24" s="37">
        <v>45828</v>
      </c>
      <c r="C24" s="28" t="s">
        <v>57</v>
      </c>
      <c r="D24" s="28">
        <v>-3120</v>
      </c>
      <c r="E24" s="28" t="s">
        <v>62</v>
      </c>
      <c r="F24" s="28" t="s">
        <v>130</v>
      </c>
      <c r="G24" s="28" t="s">
        <v>2</v>
      </c>
      <c r="H24" s="28" t="s">
        <v>107</v>
      </c>
    </row>
    <row r="25" spans="1:8" s="28" customFormat="1" x14ac:dyDescent="0.3">
      <c r="A25" s="28">
        <v>29</v>
      </c>
      <c r="B25" s="37">
        <v>45828</v>
      </c>
      <c r="C25" s="28" t="s">
        <v>57</v>
      </c>
      <c r="D25" s="28">
        <v>-4163.24</v>
      </c>
      <c r="E25" s="28" t="s">
        <v>62</v>
      </c>
      <c r="F25" s="28" t="s">
        <v>131</v>
      </c>
      <c r="G25" s="28" t="s">
        <v>132</v>
      </c>
      <c r="H25" s="28" t="s">
        <v>107</v>
      </c>
    </row>
    <row r="26" spans="1:8" s="28" customFormat="1" x14ac:dyDescent="0.3">
      <c r="A26" s="28">
        <v>30</v>
      </c>
      <c r="B26" s="37">
        <v>45838</v>
      </c>
      <c r="C26" s="28" t="s">
        <v>57</v>
      </c>
      <c r="D26" s="28">
        <v>-417.97</v>
      </c>
      <c r="E26" s="28" t="s">
        <v>62</v>
      </c>
      <c r="F26" s="28" t="s">
        <v>108</v>
      </c>
      <c r="G26" s="28" t="s">
        <v>109</v>
      </c>
      <c r="H26" s="28" t="s">
        <v>110</v>
      </c>
    </row>
    <row r="27" spans="1:8" s="28" customFormat="1" x14ac:dyDescent="0.3">
      <c r="A27" s="28">
        <v>31</v>
      </c>
      <c r="B27" s="37">
        <v>45839</v>
      </c>
      <c r="C27" s="28" t="s">
        <v>57</v>
      </c>
      <c r="D27" s="28">
        <v>-50.4</v>
      </c>
      <c r="E27" s="28" t="s">
        <v>98</v>
      </c>
      <c r="F27" s="28" t="s">
        <v>99</v>
      </c>
      <c r="G27" s="28" t="s">
        <v>100</v>
      </c>
      <c r="H27" s="28" t="s">
        <v>101</v>
      </c>
    </row>
    <row r="28" spans="1:8" s="28" customFormat="1" x14ac:dyDescent="0.3">
      <c r="A28" s="28">
        <v>32</v>
      </c>
      <c r="B28" s="37">
        <v>45845</v>
      </c>
      <c r="C28" s="28" t="s">
        <v>57</v>
      </c>
      <c r="D28" s="28">
        <v>-42.2</v>
      </c>
      <c r="E28" s="28" t="s">
        <v>62</v>
      </c>
      <c r="F28" s="28" t="s">
        <v>133</v>
      </c>
      <c r="G28" s="28" t="s">
        <v>2</v>
      </c>
      <c r="H28" s="28" t="s">
        <v>107</v>
      </c>
    </row>
    <row r="29" spans="1:8" s="28" customFormat="1" x14ac:dyDescent="0.3">
      <c r="A29" s="28">
        <v>33</v>
      </c>
      <c r="B29" s="37">
        <v>45845</v>
      </c>
      <c r="C29" s="28" t="s">
        <v>57</v>
      </c>
      <c r="D29" s="28">
        <v>-52</v>
      </c>
      <c r="E29" s="28" t="s">
        <v>62</v>
      </c>
      <c r="F29" s="28" t="s">
        <v>134</v>
      </c>
      <c r="G29" s="28" t="s">
        <v>106</v>
      </c>
      <c r="H29" s="28" t="s">
        <v>107</v>
      </c>
    </row>
    <row r="30" spans="1:8" s="28" customFormat="1" x14ac:dyDescent="0.3">
      <c r="A30" s="28">
        <v>34</v>
      </c>
      <c r="B30" s="37">
        <v>45845</v>
      </c>
      <c r="C30" s="28" t="s">
        <v>57</v>
      </c>
      <c r="D30" s="28">
        <v>-984</v>
      </c>
      <c r="E30" s="28" t="s">
        <v>62</v>
      </c>
      <c r="F30" s="28" t="s">
        <v>135</v>
      </c>
      <c r="G30" s="28" t="s">
        <v>137</v>
      </c>
      <c r="H30" s="28" t="s">
        <v>2</v>
      </c>
    </row>
    <row r="31" spans="1:8" s="28" customFormat="1" x14ac:dyDescent="0.3">
      <c r="A31" s="28">
        <v>35</v>
      </c>
      <c r="B31" s="37">
        <v>45845</v>
      </c>
      <c r="C31" s="28" t="s">
        <v>57</v>
      </c>
      <c r="D31" s="28">
        <v>-2385.6</v>
      </c>
      <c r="E31" s="28" t="s">
        <v>62</v>
      </c>
      <c r="F31" s="28" t="s">
        <v>136</v>
      </c>
      <c r="G31" s="28" t="s">
        <v>137</v>
      </c>
      <c r="H31" s="28" t="s">
        <v>107</v>
      </c>
    </row>
    <row r="32" spans="1:8" s="28" customFormat="1" x14ac:dyDescent="0.3">
      <c r="A32" s="28">
        <v>36</v>
      </c>
      <c r="B32" s="37">
        <v>45855</v>
      </c>
      <c r="C32" s="28" t="s">
        <v>57</v>
      </c>
      <c r="D32" s="28">
        <v>-15000</v>
      </c>
      <c r="E32" s="28" t="s">
        <v>82</v>
      </c>
      <c r="F32" s="28" t="s">
        <v>138</v>
      </c>
      <c r="G32" s="28" t="s">
        <v>2</v>
      </c>
      <c r="H32" s="28" t="s">
        <v>2</v>
      </c>
    </row>
    <row r="33" spans="1:8" s="28" customFormat="1" x14ac:dyDescent="0.3">
      <c r="A33" s="28">
        <v>37</v>
      </c>
      <c r="B33" s="37">
        <v>45855</v>
      </c>
      <c r="C33" s="28" t="s">
        <v>57</v>
      </c>
      <c r="D33" s="28">
        <v>-15</v>
      </c>
      <c r="E33" s="28" t="s">
        <v>62</v>
      </c>
      <c r="F33" s="28" t="s">
        <v>139</v>
      </c>
      <c r="G33" s="28" t="s">
        <v>124</v>
      </c>
      <c r="H33" s="28" t="s">
        <v>107</v>
      </c>
    </row>
    <row r="34" spans="1:8" s="28" customFormat="1" x14ac:dyDescent="0.3">
      <c r="A34" s="28">
        <v>38</v>
      </c>
      <c r="B34" s="37">
        <v>45855</v>
      </c>
      <c r="C34" s="28" t="s">
        <v>57</v>
      </c>
      <c r="D34" s="28">
        <v>-20</v>
      </c>
      <c r="E34" s="28" t="s">
        <v>62</v>
      </c>
      <c r="F34" s="28" t="s">
        <v>140</v>
      </c>
      <c r="G34" s="28" t="s">
        <v>141</v>
      </c>
      <c r="H34" s="28" t="s">
        <v>107</v>
      </c>
    </row>
    <row r="35" spans="1:8" s="28" customFormat="1" x14ac:dyDescent="0.3">
      <c r="A35" s="28">
        <v>39</v>
      </c>
      <c r="B35" s="37">
        <v>45855</v>
      </c>
      <c r="C35" s="28" t="s">
        <v>57</v>
      </c>
      <c r="D35" s="28">
        <v>-34.729999999999997</v>
      </c>
      <c r="E35" s="28" t="s">
        <v>62</v>
      </c>
      <c r="F35" s="28" t="s">
        <v>142</v>
      </c>
      <c r="G35" s="28" t="s">
        <v>141</v>
      </c>
      <c r="H35" s="28" t="s">
        <v>107</v>
      </c>
    </row>
    <row r="36" spans="1:8" s="28" customFormat="1" x14ac:dyDescent="0.3">
      <c r="A36" s="28">
        <v>40</v>
      </c>
      <c r="B36" s="37">
        <v>45855</v>
      </c>
      <c r="C36" s="28" t="s">
        <v>57</v>
      </c>
      <c r="D36" s="28">
        <v>-42.2</v>
      </c>
      <c r="E36" s="28" t="s">
        <v>62</v>
      </c>
      <c r="F36" s="28" t="s">
        <v>133</v>
      </c>
      <c r="G36" s="28" t="s">
        <v>2</v>
      </c>
      <c r="H36" s="28" t="s">
        <v>2</v>
      </c>
    </row>
    <row r="37" spans="1:8" s="28" customFormat="1" x14ac:dyDescent="0.3">
      <c r="A37" s="28">
        <v>41</v>
      </c>
      <c r="B37" s="37">
        <v>45855</v>
      </c>
      <c r="C37" s="28" t="s">
        <v>57</v>
      </c>
      <c r="D37" s="28">
        <v>-44.97</v>
      </c>
      <c r="E37" s="28" t="s">
        <v>62</v>
      </c>
      <c r="F37" s="28" t="s">
        <v>133</v>
      </c>
      <c r="G37" s="28" t="s">
        <v>2</v>
      </c>
      <c r="H37" s="28" t="s">
        <v>2</v>
      </c>
    </row>
    <row r="38" spans="1:8" s="28" customFormat="1" x14ac:dyDescent="0.3">
      <c r="A38" s="28">
        <v>42</v>
      </c>
      <c r="B38" s="37">
        <v>45855</v>
      </c>
      <c r="C38" s="28" t="s">
        <v>57</v>
      </c>
      <c r="D38" s="28">
        <v>-154.65</v>
      </c>
      <c r="E38" s="28" t="s">
        <v>62</v>
      </c>
      <c r="F38" s="28" t="s">
        <v>143</v>
      </c>
      <c r="G38" s="28" t="s">
        <v>141</v>
      </c>
      <c r="H38" s="28" t="s">
        <v>107</v>
      </c>
    </row>
    <row r="39" spans="1:8" s="28" customFormat="1" x14ac:dyDescent="0.3">
      <c r="A39" s="28">
        <v>43</v>
      </c>
      <c r="B39" s="37">
        <v>45855</v>
      </c>
      <c r="C39" s="28" t="s">
        <v>57</v>
      </c>
      <c r="D39" s="28">
        <v>-678.43</v>
      </c>
      <c r="E39" s="28" t="s">
        <v>62</v>
      </c>
      <c r="F39" s="28" t="s">
        <v>144</v>
      </c>
      <c r="G39" s="28" t="s">
        <v>106</v>
      </c>
      <c r="H39" s="28" t="s">
        <v>107</v>
      </c>
    </row>
    <row r="40" spans="1:8" s="28" customFormat="1" x14ac:dyDescent="0.3">
      <c r="A40" s="28">
        <v>44</v>
      </c>
      <c r="B40" s="37">
        <v>45855</v>
      </c>
      <c r="C40" s="28" t="s">
        <v>57</v>
      </c>
      <c r="D40" s="28">
        <v>-731.97</v>
      </c>
      <c r="E40" s="28" t="s">
        <v>62</v>
      </c>
      <c r="F40" s="28" t="s">
        <v>112</v>
      </c>
      <c r="G40" s="28" t="s">
        <v>109</v>
      </c>
      <c r="H40" s="28" t="s">
        <v>110</v>
      </c>
    </row>
    <row r="41" spans="1:8" s="28" customFormat="1" x14ac:dyDescent="0.3">
      <c r="A41" s="28">
        <v>45</v>
      </c>
      <c r="B41" s="37">
        <v>45855</v>
      </c>
      <c r="C41" s="28" t="s">
        <v>57</v>
      </c>
      <c r="D41" s="28">
        <v>-1292.98</v>
      </c>
      <c r="E41" s="28" t="s">
        <v>62</v>
      </c>
      <c r="F41" s="28" t="s">
        <v>145</v>
      </c>
      <c r="G41" s="28" t="s">
        <v>2</v>
      </c>
      <c r="H41" s="28" t="s">
        <v>107</v>
      </c>
    </row>
    <row r="42" spans="1:8" s="28" customFormat="1" x14ac:dyDescent="0.3">
      <c r="A42" s="28">
        <v>46</v>
      </c>
      <c r="B42" s="37">
        <v>45855</v>
      </c>
      <c r="C42" s="28" t="s">
        <v>57</v>
      </c>
      <c r="D42" s="28">
        <v>-1522.54</v>
      </c>
      <c r="E42" s="28" t="s">
        <v>62</v>
      </c>
      <c r="F42" s="28" t="s">
        <v>146</v>
      </c>
      <c r="G42" s="28" t="s">
        <v>147</v>
      </c>
      <c r="H42" s="28" t="s">
        <v>107</v>
      </c>
    </row>
    <row r="43" spans="1:8" s="28" customFormat="1" x14ac:dyDescent="0.3">
      <c r="A43" s="28">
        <v>47</v>
      </c>
      <c r="B43" s="37">
        <v>45855</v>
      </c>
      <c r="C43" s="28" t="s">
        <v>57</v>
      </c>
      <c r="D43" s="28">
        <v>-3915.74</v>
      </c>
      <c r="E43" s="28" t="s">
        <v>62</v>
      </c>
      <c r="F43" s="28" t="s">
        <v>148</v>
      </c>
      <c r="G43" s="28" t="s">
        <v>149</v>
      </c>
      <c r="H43" s="28" t="s">
        <v>107</v>
      </c>
    </row>
    <row r="44" spans="1:8" s="28" customFormat="1" x14ac:dyDescent="0.3">
      <c r="A44" s="28">
        <v>49</v>
      </c>
      <c r="B44" s="37">
        <v>45868</v>
      </c>
      <c r="C44" s="28" t="s">
        <v>57</v>
      </c>
      <c r="D44" s="28">
        <v>-417.97</v>
      </c>
      <c r="E44" s="28" t="s">
        <v>62</v>
      </c>
      <c r="F44" s="28" t="s">
        <v>108</v>
      </c>
      <c r="G44" s="28" t="s">
        <v>109</v>
      </c>
      <c r="H44" s="28" t="s">
        <v>110</v>
      </c>
    </row>
    <row r="45" spans="1:8" s="28" customFormat="1" x14ac:dyDescent="0.3">
      <c r="A45" s="28">
        <v>50</v>
      </c>
      <c r="B45" s="37">
        <v>45868</v>
      </c>
      <c r="C45" s="28" t="s">
        <v>57</v>
      </c>
      <c r="D45" s="28">
        <v>-659.08</v>
      </c>
      <c r="E45" s="28" t="s">
        <v>62</v>
      </c>
      <c r="F45" s="28" t="s">
        <v>150</v>
      </c>
      <c r="G45" s="28" t="s">
        <v>109</v>
      </c>
      <c r="H45" s="28" t="s">
        <v>110</v>
      </c>
    </row>
    <row r="46" spans="1:8" s="28" customFormat="1" x14ac:dyDescent="0.3">
      <c r="A46" s="28">
        <v>51</v>
      </c>
      <c r="B46" s="37">
        <v>45870</v>
      </c>
      <c r="C46" s="28" t="s">
        <v>57</v>
      </c>
      <c r="D46" s="28">
        <v>-50.4</v>
      </c>
      <c r="E46" s="28" t="s">
        <v>98</v>
      </c>
      <c r="F46" s="28" t="s">
        <v>99</v>
      </c>
      <c r="G46" s="28" t="s">
        <v>100</v>
      </c>
      <c r="H46" s="28" t="s">
        <v>101</v>
      </c>
    </row>
    <row r="47" spans="1:8" s="13" customFormat="1" x14ac:dyDescent="0.3">
      <c r="A47" s="13">
        <v>53</v>
      </c>
      <c r="B47" s="14">
        <v>45887</v>
      </c>
      <c r="C47" s="13" t="s">
        <v>57</v>
      </c>
      <c r="D47" s="13">
        <v>-60</v>
      </c>
      <c r="E47" s="13" t="s">
        <v>62</v>
      </c>
      <c r="F47" s="13" t="s">
        <v>151</v>
      </c>
      <c r="G47" s="13" t="s">
        <v>152</v>
      </c>
      <c r="H47" s="13" t="s">
        <v>107</v>
      </c>
    </row>
    <row r="48" spans="1:8" s="28" customFormat="1" x14ac:dyDescent="0.3">
      <c r="A48" s="28">
        <v>54</v>
      </c>
      <c r="B48" s="37">
        <v>45887</v>
      </c>
      <c r="C48" s="28" t="s">
        <v>57</v>
      </c>
      <c r="D48" s="28">
        <v>-253.98</v>
      </c>
      <c r="E48" s="28" t="s">
        <v>62</v>
      </c>
      <c r="F48" s="28" t="s">
        <v>143</v>
      </c>
      <c r="G48" s="28" t="s">
        <v>141</v>
      </c>
      <c r="H48" s="28" t="s">
        <v>107</v>
      </c>
    </row>
    <row r="49" spans="1:8" s="28" customFormat="1" x14ac:dyDescent="0.3">
      <c r="A49" s="28">
        <v>55</v>
      </c>
      <c r="B49" s="37">
        <v>45887</v>
      </c>
      <c r="C49" s="28" t="s">
        <v>57</v>
      </c>
      <c r="D49" s="28">
        <v>-300</v>
      </c>
      <c r="E49" s="28" t="s">
        <v>62</v>
      </c>
      <c r="F49" s="28" t="s">
        <v>153</v>
      </c>
      <c r="G49" s="28" t="s">
        <v>141</v>
      </c>
      <c r="H49" s="28" t="s">
        <v>107</v>
      </c>
    </row>
    <row r="50" spans="1:8" s="28" customFormat="1" x14ac:dyDescent="0.3">
      <c r="A50" s="28">
        <v>56</v>
      </c>
      <c r="B50" s="37">
        <v>45887</v>
      </c>
      <c r="C50" s="28" t="s">
        <v>57</v>
      </c>
      <c r="D50" s="28">
        <v>-310</v>
      </c>
      <c r="E50" s="28" t="s">
        <v>62</v>
      </c>
      <c r="F50" s="28" t="s">
        <v>154</v>
      </c>
      <c r="G50" s="28" t="s">
        <v>141</v>
      </c>
      <c r="H50" s="28" t="s">
        <v>107</v>
      </c>
    </row>
    <row r="51" spans="1:8" s="28" customFormat="1" x14ac:dyDescent="0.3">
      <c r="A51" s="28">
        <v>58</v>
      </c>
      <c r="B51" s="37">
        <v>45889</v>
      </c>
      <c r="C51" s="28" t="s">
        <v>57</v>
      </c>
      <c r="D51" s="28">
        <v>-420</v>
      </c>
      <c r="E51" s="28" t="s">
        <v>62</v>
      </c>
      <c r="F51" s="28" t="s">
        <v>155</v>
      </c>
      <c r="G51" s="28" t="s">
        <v>141</v>
      </c>
      <c r="H51" s="28" t="s">
        <v>107</v>
      </c>
    </row>
    <row r="52" spans="1:8" s="13" customFormat="1" x14ac:dyDescent="0.3">
      <c r="A52" s="13">
        <v>59</v>
      </c>
      <c r="B52" s="14">
        <v>45896</v>
      </c>
      <c r="C52" s="13" t="s">
        <v>57</v>
      </c>
      <c r="D52" s="13">
        <v>-9.65</v>
      </c>
      <c r="E52" s="13" t="s">
        <v>62</v>
      </c>
      <c r="F52" s="13" t="s">
        <v>156</v>
      </c>
      <c r="G52" s="13" t="s">
        <v>152</v>
      </c>
      <c r="H52" s="13" t="s">
        <v>107</v>
      </c>
    </row>
    <row r="53" spans="1:8" s="13" customFormat="1" x14ac:dyDescent="0.3">
      <c r="A53" s="13">
        <v>60</v>
      </c>
      <c r="B53" s="14">
        <v>45896</v>
      </c>
      <c r="C53" s="13" t="s">
        <v>57</v>
      </c>
      <c r="D53" s="13">
        <v>-44</v>
      </c>
      <c r="E53" s="13" t="s">
        <v>62</v>
      </c>
      <c r="F53" s="13" t="s">
        <v>157</v>
      </c>
      <c r="G53" s="13" t="s">
        <v>152</v>
      </c>
      <c r="H53" s="13" t="s">
        <v>107</v>
      </c>
    </row>
    <row r="54" spans="1:8" s="28" customFormat="1" x14ac:dyDescent="0.3">
      <c r="A54" s="28">
        <v>61</v>
      </c>
      <c r="B54" s="37">
        <v>45901</v>
      </c>
      <c r="C54" s="28" t="s">
        <v>57</v>
      </c>
      <c r="D54" s="28">
        <v>-50.4</v>
      </c>
      <c r="E54" s="28" t="s">
        <v>98</v>
      </c>
      <c r="F54" s="28" t="s">
        <v>99</v>
      </c>
      <c r="G54" s="28" t="s">
        <v>100</v>
      </c>
      <c r="H54" s="28" t="s">
        <v>101</v>
      </c>
    </row>
    <row r="55" spans="1:8" s="13" customFormat="1" x14ac:dyDescent="0.3">
      <c r="A55" s="13">
        <v>62</v>
      </c>
      <c r="B55" s="14">
        <v>45901</v>
      </c>
      <c r="C55" s="13" t="s">
        <v>57</v>
      </c>
      <c r="D55" s="13">
        <v>-46</v>
      </c>
      <c r="E55" s="13" t="s">
        <v>62</v>
      </c>
      <c r="F55" s="13" t="s">
        <v>158</v>
      </c>
      <c r="G55" s="13" t="s">
        <v>152</v>
      </c>
      <c r="H55" s="13" t="s">
        <v>107</v>
      </c>
    </row>
    <row r="56" spans="1:8" s="13" customFormat="1" x14ac:dyDescent="0.3">
      <c r="A56" s="13">
        <v>63</v>
      </c>
      <c r="B56" s="14">
        <v>45901</v>
      </c>
      <c r="C56" s="13" t="s">
        <v>57</v>
      </c>
      <c r="D56" s="13">
        <v>-200</v>
      </c>
      <c r="E56" s="13" t="s">
        <v>62</v>
      </c>
      <c r="F56" s="13" t="s">
        <v>159</v>
      </c>
      <c r="G56" s="13" t="s">
        <v>152</v>
      </c>
      <c r="H56" s="13" t="s">
        <v>107</v>
      </c>
    </row>
    <row r="57" spans="1:8" s="13" customFormat="1" x14ac:dyDescent="0.3">
      <c r="A57" s="13">
        <v>65</v>
      </c>
      <c r="B57" s="14">
        <v>45905</v>
      </c>
      <c r="C57" s="13" t="s">
        <v>57</v>
      </c>
      <c r="D57" s="13">
        <v>-75</v>
      </c>
      <c r="E57" s="13" t="s">
        <v>62</v>
      </c>
      <c r="F57" s="13" t="s">
        <v>160</v>
      </c>
      <c r="G57" s="13" t="s">
        <v>152</v>
      </c>
      <c r="H57" s="13" t="s">
        <v>107</v>
      </c>
    </row>
    <row r="58" spans="1:8" s="13" customFormat="1" x14ac:dyDescent="0.3">
      <c r="A58" s="13">
        <v>66</v>
      </c>
      <c r="B58" s="14">
        <v>45905</v>
      </c>
      <c r="C58" s="13" t="s">
        <v>57</v>
      </c>
      <c r="D58" s="13">
        <v>-650</v>
      </c>
      <c r="E58" s="13" t="s">
        <v>62</v>
      </c>
      <c r="F58" s="13" t="s">
        <v>161</v>
      </c>
      <c r="G58" s="13" t="s">
        <v>152</v>
      </c>
      <c r="H58" s="13" t="s">
        <v>107</v>
      </c>
    </row>
    <row r="59" spans="1:8" s="28" customFormat="1" x14ac:dyDescent="0.3">
      <c r="A59" s="28">
        <v>67</v>
      </c>
      <c r="B59" s="37">
        <v>45908</v>
      </c>
      <c r="C59" s="28" t="s">
        <v>57</v>
      </c>
      <c r="D59" s="28">
        <v>-417.77</v>
      </c>
      <c r="E59" s="28" t="s">
        <v>62</v>
      </c>
      <c r="F59" s="28" t="s">
        <v>108</v>
      </c>
      <c r="G59" s="28" t="s">
        <v>109</v>
      </c>
      <c r="H59" s="28" t="s">
        <v>110</v>
      </c>
    </row>
    <row r="60" spans="1:8" s="28" customFormat="1" x14ac:dyDescent="0.3">
      <c r="A60" s="28">
        <v>68</v>
      </c>
      <c r="B60" s="37">
        <v>45908</v>
      </c>
      <c r="C60" s="28" t="s">
        <v>57</v>
      </c>
      <c r="D60" s="28">
        <v>-658.88</v>
      </c>
      <c r="E60" s="28" t="s">
        <v>62</v>
      </c>
      <c r="F60" s="28" t="s">
        <v>150</v>
      </c>
      <c r="G60" s="28" t="s">
        <v>109</v>
      </c>
      <c r="H60" s="28" t="s">
        <v>110</v>
      </c>
    </row>
    <row r="61" spans="1:8" s="28" customFormat="1" x14ac:dyDescent="0.3">
      <c r="A61" s="28">
        <v>70</v>
      </c>
      <c r="B61" s="37">
        <v>45915</v>
      </c>
      <c r="C61" s="28" t="s">
        <v>57</v>
      </c>
      <c r="D61" s="28">
        <v>-1992.84</v>
      </c>
      <c r="E61" s="28" t="s">
        <v>98</v>
      </c>
      <c r="F61" s="28" t="s">
        <v>162</v>
      </c>
      <c r="G61" s="28" t="s">
        <v>163</v>
      </c>
      <c r="H61" s="28" t="s">
        <v>163</v>
      </c>
    </row>
    <row r="62" spans="1:8" s="28" customFormat="1" x14ac:dyDescent="0.3">
      <c r="A62" s="28">
        <v>71</v>
      </c>
      <c r="B62" s="37">
        <v>45923</v>
      </c>
      <c r="C62" s="28" t="s">
        <v>57</v>
      </c>
      <c r="D62" s="28">
        <v>-79.2</v>
      </c>
      <c r="E62" s="28" t="s">
        <v>62</v>
      </c>
      <c r="F62" s="28" t="s">
        <v>164</v>
      </c>
      <c r="G62" s="28" t="s">
        <v>106</v>
      </c>
      <c r="H62" s="28" t="s">
        <v>107</v>
      </c>
    </row>
    <row r="63" spans="1:8" s="28" customFormat="1" x14ac:dyDescent="0.3">
      <c r="A63" s="28">
        <v>72</v>
      </c>
      <c r="B63" s="37">
        <v>45923</v>
      </c>
      <c r="C63" s="28" t="s">
        <v>57</v>
      </c>
      <c r="D63" s="28">
        <v>-84.25</v>
      </c>
      <c r="E63" s="28" t="s">
        <v>62</v>
      </c>
      <c r="F63" s="28" t="s">
        <v>165</v>
      </c>
      <c r="G63" s="28" t="s">
        <v>122</v>
      </c>
      <c r="H63" s="28" t="s">
        <v>107</v>
      </c>
    </row>
    <row r="64" spans="1:8" s="28" customFormat="1" x14ac:dyDescent="0.3">
      <c r="A64" s="28">
        <v>73</v>
      </c>
      <c r="B64" s="37">
        <v>45923</v>
      </c>
      <c r="C64" s="28" t="s">
        <v>57</v>
      </c>
      <c r="D64" s="28">
        <v>-199.97</v>
      </c>
      <c r="E64" s="28" t="s">
        <v>62</v>
      </c>
      <c r="F64" s="28" t="s">
        <v>166</v>
      </c>
      <c r="G64" s="28" t="s">
        <v>167</v>
      </c>
      <c r="H64" s="28" t="s">
        <v>107</v>
      </c>
    </row>
    <row r="65" spans="1:8" s="28" customFormat="1" x14ac:dyDescent="0.3">
      <c r="A65" s="28">
        <v>74</v>
      </c>
      <c r="B65" s="37">
        <v>45923</v>
      </c>
      <c r="C65" s="28" t="s">
        <v>57</v>
      </c>
      <c r="D65" s="28">
        <v>-648.99</v>
      </c>
      <c r="E65" s="28" t="s">
        <v>62</v>
      </c>
      <c r="F65" s="28" t="s">
        <v>168</v>
      </c>
      <c r="G65" s="28" t="s">
        <v>169</v>
      </c>
      <c r="H65" s="28" t="s">
        <v>107</v>
      </c>
    </row>
    <row r="66" spans="1:8" s="28" customFormat="1" x14ac:dyDescent="0.3">
      <c r="A66" s="28">
        <v>75</v>
      </c>
      <c r="B66" s="37">
        <v>45923</v>
      </c>
      <c r="C66" s="28" t="s">
        <v>57</v>
      </c>
      <c r="D66" s="28">
        <v>-692.31</v>
      </c>
      <c r="E66" s="28" t="s">
        <v>62</v>
      </c>
      <c r="F66" s="28" t="s">
        <v>112</v>
      </c>
      <c r="G66" s="28" t="s">
        <v>109</v>
      </c>
      <c r="H66" s="28" t="s">
        <v>107</v>
      </c>
    </row>
    <row r="67" spans="1:8" s="28" customFormat="1" x14ac:dyDescent="0.3">
      <c r="A67" s="28">
        <v>76</v>
      </c>
      <c r="B67" s="37">
        <v>45923</v>
      </c>
      <c r="C67" s="28" t="s">
        <v>57</v>
      </c>
      <c r="D67" s="28">
        <v>-713.69</v>
      </c>
      <c r="E67" s="28" t="s">
        <v>62</v>
      </c>
      <c r="F67" s="28" t="s">
        <v>166</v>
      </c>
      <c r="G67" s="28" t="s">
        <v>167</v>
      </c>
      <c r="H67" s="28" t="s">
        <v>107</v>
      </c>
    </row>
    <row r="68" spans="1:8" s="28" customFormat="1" x14ac:dyDescent="0.3">
      <c r="A68" s="28">
        <v>77</v>
      </c>
      <c r="B68" s="37">
        <v>45923</v>
      </c>
      <c r="C68" s="28" t="s">
        <v>57</v>
      </c>
      <c r="D68" s="28">
        <v>-3411.81</v>
      </c>
      <c r="E68" s="28" t="s">
        <v>62</v>
      </c>
      <c r="F68" s="28" t="s">
        <v>170</v>
      </c>
      <c r="G68" s="28" t="s">
        <v>171</v>
      </c>
      <c r="H68" s="28" t="s">
        <v>107</v>
      </c>
    </row>
    <row r="69" spans="1:8" s="28" customFormat="1" x14ac:dyDescent="0.3">
      <c r="A69" s="28">
        <v>78</v>
      </c>
      <c r="B69" s="37">
        <v>45925</v>
      </c>
      <c r="C69" s="28" t="s">
        <v>57</v>
      </c>
      <c r="D69" s="28">
        <v>-1131.5999999999999</v>
      </c>
      <c r="E69" s="28" t="s">
        <v>62</v>
      </c>
      <c r="F69" s="28" t="s">
        <v>172</v>
      </c>
      <c r="G69" s="28" t="s">
        <v>2</v>
      </c>
      <c r="H69" s="28" t="s">
        <v>2</v>
      </c>
    </row>
    <row r="70" spans="1:8" s="28" customFormat="1" x14ac:dyDescent="0.3">
      <c r="A70" s="28">
        <v>79</v>
      </c>
      <c r="B70" s="37">
        <v>45929</v>
      </c>
      <c r="C70" s="28" t="s">
        <v>57</v>
      </c>
      <c r="D70" s="28">
        <v>-417.77</v>
      </c>
      <c r="E70" s="28" t="s">
        <v>62</v>
      </c>
      <c r="F70" s="28" t="s">
        <v>108</v>
      </c>
      <c r="G70" s="28" t="s">
        <v>109</v>
      </c>
      <c r="H70" s="28" t="s">
        <v>110</v>
      </c>
    </row>
    <row r="71" spans="1:8" s="28" customFormat="1" x14ac:dyDescent="0.3">
      <c r="A71" s="28">
        <v>80</v>
      </c>
      <c r="B71" s="37">
        <v>45929</v>
      </c>
      <c r="C71" s="28" t="s">
        <v>57</v>
      </c>
      <c r="D71" s="28">
        <v>-658.88</v>
      </c>
      <c r="E71" s="28" t="s">
        <v>62</v>
      </c>
      <c r="F71" s="28" t="s">
        <v>150</v>
      </c>
      <c r="G71" s="28" t="s">
        <v>109</v>
      </c>
      <c r="H71" s="28" t="s">
        <v>110</v>
      </c>
    </row>
    <row r="72" spans="1:8" s="28" customFormat="1" x14ac:dyDescent="0.3">
      <c r="A72" s="28">
        <v>81</v>
      </c>
      <c r="B72" s="37">
        <v>45931</v>
      </c>
      <c r="C72" s="28" t="s">
        <v>57</v>
      </c>
      <c r="D72" s="28">
        <v>-50.4</v>
      </c>
      <c r="E72" s="28" t="s">
        <v>98</v>
      </c>
      <c r="F72" s="28" t="s">
        <v>99</v>
      </c>
      <c r="G72" s="28" t="s">
        <v>100</v>
      </c>
      <c r="H72" s="28" t="s">
        <v>101</v>
      </c>
    </row>
    <row r="73" spans="1:8" s="28" customFormat="1" x14ac:dyDescent="0.3">
      <c r="A73" s="28">
        <v>87</v>
      </c>
      <c r="B73" s="37">
        <v>45957</v>
      </c>
      <c r="C73" s="28" t="s">
        <v>57</v>
      </c>
      <c r="D73" s="28">
        <v>-15.02</v>
      </c>
      <c r="E73" s="28" t="s">
        <v>62</v>
      </c>
      <c r="F73" s="28" t="s">
        <v>173</v>
      </c>
      <c r="G73" s="28" t="s">
        <v>79</v>
      </c>
      <c r="H73" s="28" t="s">
        <v>107</v>
      </c>
    </row>
    <row r="74" spans="1:8" s="28" customFormat="1" x14ac:dyDescent="0.3">
      <c r="A74" s="28">
        <v>88</v>
      </c>
      <c r="B74" s="37">
        <v>45957</v>
      </c>
      <c r="C74" s="28" t="s">
        <v>57</v>
      </c>
      <c r="D74" s="28">
        <v>-36</v>
      </c>
      <c r="E74" s="28" t="s">
        <v>62</v>
      </c>
      <c r="F74" s="28" t="s">
        <v>174</v>
      </c>
      <c r="G74" s="28" t="s">
        <v>106</v>
      </c>
      <c r="H74" s="28" t="s">
        <v>107</v>
      </c>
    </row>
    <row r="75" spans="1:8" s="28" customFormat="1" x14ac:dyDescent="0.3">
      <c r="A75" s="28">
        <v>89</v>
      </c>
      <c r="B75" s="37">
        <v>45957</v>
      </c>
      <c r="C75" s="28" t="s">
        <v>57</v>
      </c>
      <c r="D75" s="28">
        <v>-50</v>
      </c>
      <c r="E75" s="28" t="s">
        <v>62</v>
      </c>
      <c r="F75" s="28" t="s">
        <v>113</v>
      </c>
      <c r="G75" s="28" t="s">
        <v>79</v>
      </c>
      <c r="H75" s="28" t="s">
        <v>107</v>
      </c>
    </row>
    <row r="76" spans="1:8" s="28" customFormat="1" x14ac:dyDescent="0.3">
      <c r="A76" s="28">
        <v>90</v>
      </c>
      <c r="B76" s="37">
        <v>45957</v>
      </c>
      <c r="C76" s="28" t="s">
        <v>57</v>
      </c>
      <c r="D76" s="28">
        <v>-52</v>
      </c>
      <c r="E76" s="28" t="s">
        <v>62</v>
      </c>
      <c r="F76" s="28" t="s">
        <v>175</v>
      </c>
      <c r="G76" s="28" t="s">
        <v>124</v>
      </c>
      <c r="H76" s="28" t="s">
        <v>107</v>
      </c>
    </row>
    <row r="77" spans="1:8" s="28" customFormat="1" x14ac:dyDescent="0.3">
      <c r="A77" s="28">
        <v>91</v>
      </c>
      <c r="B77" s="37">
        <v>45957</v>
      </c>
      <c r="C77" s="28" t="s">
        <v>57</v>
      </c>
      <c r="D77" s="28">
        <v>-82.8</v>
      </c>
      <c r="E77" s="28" t="s">
        <v>62</v>
      </c>
      <c r="F77" s="28" t="s">
        <v>176</v>
      </c>
      <c r="G77" s="28" t="s">
        <v>106</v>
      </c>
      <c r="H77" s="28" t="s">
        <v>107</v>
      </c>
    </row>
    <row r="78" spans="1:8" s="28" customFormat="1" x14ac:dyDescent="0.3">
      <c r="A78" s="28">
        <v>92</v>
      </c>
      <c r="B78" s="37">
        <v>45957</v>
      </c>
      <c r="C78" s="28" t="s">
        <v>57</v>
      </c>
      <c r="D78" s="28">
        <v>-274.5</v>
      </c>
      <c r="E78" s="28" t="s">
        <v>62</v>
      </c>
      <c r="F78" s="28" t="s">
        <v>177</v>
      </c>
      <c r="G78" s="28" t="s">
        <v>2</v>
      </c>
      <c r="H78" s="28" t="s">
        <v>2</v>
      </c>
    </row>
    <row r="79" spans="1:8" s="28" customFormat="1" x14ac:dyDescent="0.3">
      <c r="A79" s="28">
        <v>93</v>
      </c>
      <c r="B79" s="37">
        <v>45957</v>
      </c>
      <c r="C79" s="28" t="s">
        <v>57</v>
      </c>
      <c r="D79" s="28">
        <v>-314.64</v>
      </c>
      <c r="E79" s="28" t="s">
        <v>62</v>
      </c>
      <c r="F79" s="28" t="s">
        <v>166</v>
      </c>
      <c r="G79" s="28" t="s">
        <v>167</v>
      </c>
      <c r="H79" s="28" t="s">
        <v>107</v>
      </c>
    </row>
    <row r="80" spans="1:8" s="28" customFormat="1" x14ac:dyDescent="0.3">
      <c r="A80" s="28">
        <v>95</v>
      </c>
      <c r="B80" s="37">
        <v>45960</v>
      </c>
      <c r="C80" s="28" t="s">
        <v>57</v>
      </c>
      <c r="D80" s="28">
        <v>-417.97</v>
      </c>
      <c r="E80" s="28" t="s">
        <v>62</v>
      </c>
      <c r="F80" s="28" t="s">
        <v>108</v>
      </c>
      <c r="G80" s="28" t="s">
        <v>109</v>
      </c>
      <c r="H80" s="28" t="s">
        <v>110</v>
      </c>
    </row>
    <row r="81" spans="1:8" s="28" customFormat="1" x14ac:dyDescent="0.3">
      <c r="A81" s="28">
        <v>96</v>
      </c>
      <c r="B81" s="37">
        <v>45960</v>
      </c>
      <c r="C81" s="28" t="s">
        <v>57</v>
      </c>
      <c r="D81" s="28">
        <v>-659</v>
      </c>
      <c r="E81" s="28" t="s">
        <v>62</v>
      </c>
      <c r="F81" s="28" t="s">
        <v>150</v>
      </c>
      <c r="G81" s="28" t="s">
        <v>109</v>
      </c>
      <c r="H81" s="28" t="s">
        <v>110</v>
      </c>
    </row>
    <row r="82" spans="1:8" s="28" customFormat="1" x14ac:dyDescent="0.3">
      <c r="A82" s="28">
        <v>97</v>
      </c>
      <c r="B82" s="37">
        <v>45964</v>
      </c>
      <c r="C82" s="28" t="s">
        <v>57</v>
      </c>
      <c r="D82" s="28">
        <v>-50.4</v>
      </c>
      <c r="E82" s="28" t="s">
        <v>98</v>
      </c>
      <c r="F82" s="28" t="s">
        <v>99</v>
      </c>
      <c r="G82" s="28" t="s">
        <v>100</v>
      </c>
      <c r="H82" s="28" t="s">
        <v>101</v>
      </c>
    </row>
    <row r="83" spans="1:8" s="28" customFormat="1" x14ac:dyDescent="0.3">
      <c r="A83" s="28">
        <v>99</v>
      </c>
      <c r="B83" s="37">
        <v>45972</v>
      </c>
      <c r="C83" s="28" t="s">
        <v>57</v>
      </c>
      <c r="D83" s="28">
        <v>-22.17</v>
      </c>
      <c r="E83" s="28" t="s">
        <v>62</v>
      </c>
      <c r="F83" s="28" t="s">
        <v>173</v>
      </c>
      <c r="G83" s="28" t="s">
        <v>169</v>
      </c>
      <c r="H83" s="28" t="s">
        <v>107</v>
      </c>
    </row>
    <row r="84" spans="1:8" s="28" customFormat="1" x14ac:dyDescent="0.3">
      <c r="A84" s="28">
        <v>100</v>
      </c>
      <c r="B84" s="37">
        <v>45982</v>
      </c>
      <c r="C84" s="28" t="s">
        <v>57</v>
      </c>
      <c r="D84" s="28">
        <v>-17.98</v>
      </c>
      <c r="E84" s="28" t="s">
        <v>62</v>
      </c>
      <c r="F84" s="28" t="s">
        <v>140</v>
      </c>
      <c r="G84" s="28" t="s">
        <v>169</v>
      </c>
      <c r="H84" s="28" t="s">
        <v>107</v>
      </c>
    </row>
    <row r="85" spans="1:8" s="28" customFormat="1" x14ac:dyDescent="0.3">
      <c r="A85" s="28">
        <v>101</v>
      </c>
      <c r="B85" s="37">
        <v>45982</v>
      </c>
      <c r="C85" s="28" t="s">
        <v>57</v>
      </c>
      <c r="D85" s="28">
        <v>-30</v>
      </c>
      <c r="E85" s="28" t="s">
        <v>62</v>
      </c>
      <c r="F85" s="28" t="s">
        <v>139</v>
      </c>
      <c r="G85" s="28" t="s">
        <v>124</v>
      </c>
      <c r="H85" s="28" t="s">
        <v>107</v>
      </c>
    </row>
    <row r="86" spans="1:8" s="28" customFormat="1" x14ac:dyDescent="0.3">
      <c r="A86" s="28">
        <v>102</v>
      </c>
      <c r="B86" s="37">
        <v>45982</v>
      </c>
      <c r="C86" s="28" t="s">
        <v>57</v>
      </c>
      <c r="D86" s="28">
        <v>-50</v>
      </c>
      <c r="E86" s="28" t="s">
        <v>62</v>
      </c>
      <c r="F86" s="28" t="s">
        <v>178</v>
      </c>
      <c r="G86" s="28" t="s">
        <v>169</v>
      </c>
      <c r="H86" s="28" t="s">
        <v>107</v>
      </c>
    </row>
    <row r="87" spans="1:8" s="28" customFormat="1" x14ac:dyDescent="0.3">
      <c r="A87" s="28">
        <v>103</v>
      </c>
      <c r="B87" s="37">
        <v>45982</v>
      </c>
      <c r="C87" s="28" t="s">
        <v>57</v>
      </c>
      <c r="D87" s="28">
        <v>-118.8</v>
      </c>
      <c r="E87" s="28" t="s">
        <v>62</v>
      </c>
      <c r="F87" s="28" t="s">
        <v>179</v>
      </c>
      <c r="G87" s="28" t="s">
        <v>106</v>
      </c>
      <c r="H87" s="28" t="s">
        <v>107</v>
      </c>
    </row>
    <row r="88" spans="1:8" s="28" customFormat="1" x14ac:dyDescent="0.3">
      <c r="A88" s="28">
        <v>104</v>
      </c>
      <c r="B88" s="37">
        <v>45982</v>
      </c>
      <c r="C88" s="28" t="s">
        <v>57</v>
      </c>
      <c r="D88" s="28">
        <v>-141.9</v>
      </c>
      <c r="E88" s="28" t="s">
        <v>62</v>
      </c>
      <c r="F88" s="28" t="s">
        <v>140</v>
      </c>
      <c r="G88" s="28" t="s">
        <v>169</v>
      </c>
      <c r="H88" s="28" t="s">
        <v>107</v>
      </c>
    </row>
    <row r="89" spans="1:8" s="28" customFormat="1" x14ac:dyDescent="0.3">
      <c r="A89" s="28">
        <v>105</v>
      </c>
      <c r="B89" s="37">
        <v>45982</v>
      </c>
      <c r="C89" s="28" t="s">
        <v>57</v>
      </c>
      <c r="D89" s="28">
        <v>-314.64</v>
      </c>
      <c r="E89" s="28" t="s">
        <v>62</v>
      </c>
      <c r="F89" s="28" t="s">
        <v>166</v>
      </c>
      <c r="G89" s="28" t="s">
        <v>167</v>
      </c>
      <c r="H89" s="28" t="s">
        <v>107</v>
      </c>
    </row>
    <row r="90" spans="1:8" s="28" customFormat="1" x14ac:dyDescent="0.3">
      <c r="A90" s="28">
        <v>106</v>
      </c>
      <c r="B90" s="37">
        <v>45982</v>
      </c>
      <c r="C90" s="28" t="s">
        <v>57</v>
      </c>
      <c r="D90" s="28">
        <v>-642.74</v>
      </c>
      <c r="E90" s="28" t="s">
        <v>62</v>
      </c>
      <c r="F90" s="28" t="s">
        <v>139</v>
      </c>
      <c r="G90" s="28" t="s">
        <v>124</v>
      </c>
      <c r="H90" s="28" t="s">
        <v>107</v>
      </c>
    </row>
    <row r="91" spans="1:8" s="28" customFormat="1" x14ac:dyDescent="0.3">
      <c r="A91" s="28">
        <v>107</v>
      </c>
      <c r="B91" s="37">
        <v>45988</v>
      </c>
      <c r="C91" s="28" t="s">
        <v>57</v>
      </c>
      <c r="D91" s="28">
        <v>-417.2</v>
      </c>
      <c r="E91" s="28" t="s">
        <v>62</v>
      </c>
      <c r="F91" s="28" t="s">
        <v>108</v>
      </c>
      <c r="G91" s="28" t="s">
        <v>109</v>
      </c>
      <c r="H91" s="28" t="s">
        <v>110</v>
      </c>
    </row>
    <row r="92" spans="1:8" s="28" customFormat="1" x14ac:dyDescent="0.3">
      <c r="A92" s="28">
        <v>108</v>
      </c>
      <c r="B92" s="37">
        <v>45988</v>
      </c>
      <c r="C92" s="28" t="s">
        <v>57</v>
      </c>
      <c r="D92" s="28">
        <v>-659.18</v>
      </c>
      <c r="E92" s="28" t="s">
        <v>62</v>
      </c>
      <c r="F92" s="28" t="s">
        <v>150</v>
      </c>
      <c r="G92" s="28" t="s">
        <v>109</v>
      </c>
      <c r="H92" s="28" t="s">
        <v>110</v>
      </c>
    </row>
    <row r="93" spans="1:8" s="28" customFormat="1" x14ac:dyDescent="0.3">
      <c r="A93" s="28">
        <v>109</v>
      </c>
      <c r="B93" s="37">
        <v>45992</v>
      </c>
      <c r="C93" s="28" t="s">
        <v>57</v>
      </c>
      <c r="D93" s="28">
        <v>-50.4</v>
      </c>
      <c r="E93" s="28" t="s">
        <v>98</v>
      </c>
      <c r="F93" s="28" t="s">
        <v>99</v>
      </c>
      <c r="G93" s="28" t="s">
        <v>100</v>
      </c>
      <c r="H93" s="28" t="s">
        <v>101</v>
      </c>
    </row>
    <row r="94" spans="1:8" s="28" customFormat="1" x14ac:dyDescent="0.3">
      <c r="A94" s="28">
        <v>111</v>
      </c>
      <c r="B94" s="37">
        <v>46009</v>
      </c>
      <c r="C94" s="28" t="s">
        <v>57</v>
      </c>
      <c r="D94" s="28">
        <v>-10</v>
      </c>
      <c r="E94" s="28" t="s">
        <v>62</v>
      </c>
      <c r="F94" s="28" t="s">
        <v>140</v>
      </c>
      <c r="G94" s="28" t="s">
        <v>169</v>
      </c>
      <c r="H94" s="28" t="s">
        <v>107</v>
      </c>
    </row>
    <row r="95" spans="1:8" s="28" customFormat="1" x14ac:dyDescent="0.3">
      <c r="A95" s="28">
        <v>112</v>
      </c>
      <c r="B95" s="37">
        <v>46009</v>
      </c>
      <c r="C95" s="28" t="s">
        <v>57</v>
      </c>
      <c r="D95" s="28">
        <v>-30</v>
      </c>
      <c r="E95" s="28" t="s">
        <v>62</v>
      </c>
      <c r="F95" s="28" t="s">
        <v>180</v>
      </c>
      <c r="G95" s="28" t="s">
        <v>169</v>
      </c>
      <c r="H95" s="28" t="s">
        <v>107</v>
      </c>
    </row>
    <row r="96" spans="1:8" s="28" customFormat="1" x14ac:dyDescent="0.3">
      <c r="A96" s="28">
        <v>113</v>
      </c>
      <c r="B96" s="37">
        <v>46009</v>
      </c>
      <c r="C96" s="28" t="s">
        <v>57</v>
      </c>
      <c r="D96" s="28">
        <v>-95</v>
      </c>
      <c r="E96" s="28" t="s">
        <v>62</v>
      </c>
      <c r="F96" s="28" t="s">
        <v>139</v>
      </c>
      <c r="G96" s="28" t="s">
        <v>124</v>
      </c>
      <c r="H96" s="28" t="s">
        <v>107</v>
      </c>
    </row>
    <row r="97" spans="1:8" s="28" customFormat="1" x14ac:dyDescent="0.3">
      <c r="A97" s="28">
        <v>114</v>
      </c>
      <c r="B97" s="37">
        <v>46009</v>
      </c>
      <c r="C97" s="28" t="s">
        <v>57</v>
      </c>
      <c r="D97" s="28">
        <v>-244.9</v>
      </c>
      <c r="E97" s="28" t="s">
        <v>62</v>
      </c>
      <c r="F97" s="28" t="s">
        <v>181</v>
      </c>
      <c r="G97" s="28" t="s">
        <v>169</v>
      </c>
      <c r="H97" s="28" t="s">
        <v>107</v>
      </c>
    </row>
    <row r="98" spans="1:8" s="28" customFormat="1" x14ac:dyDescent="0.3">
      <c r="A98" s="28">
        <v>115</v>
      </c>
      <c r="B98" s="37">
        <v>46015</v>
      </c>
      <c r="C98" s="28" t="s">
        <v>57</v>
      </c>
      <c r="D98" s="28">
        <v>-417.2</v>
      </c>
      <c r="E98" s="28" t="s">
        <v>62</v>
      </c>
      <c r="F98" s="28" t="s">
        <v>108</v>
      </c>
      <c r="G98" s="28" t="s">
        <v>109</v>
      </c>
      <c r="H98" s="28" t="s">
        <v>110</v>
      </c>
    </row>
    <row r="99" spans="1:8" s="28" customFormat="1" x14ac:dyDescent="0.3">
      <c r="A99" s="28">
        <v>116</v>
      </c>
      <c r="B99" s="37">
        <v>46015</v>
      </c>
      <c r="C99" s="28" t="s">
        <v>57</v>
      </c>
      <c r="D99" s="28">
        <v>-659.18</v>
      </c>
      <c r="E99" s="28" t="s">
        <v>62</v>
      </c>
      <c r="F99" s="28" t="s">
        <v>150</v>
      </c>
      <c r="G99" s="28" t="s">
        <v>109</v>
      </c>
      <c r="H99" s="28" t="s">
        <v>110</v>
      </c>
    </row>
    <row r="100" spans="1:8" s="28" customFormat="1" x14ac:dyDescent="0.3">
      <c r="A100" s="28">
        <v>117</v>
      </c>
      <c r="B100" s="37">
        <v>46024</v>
      </c>
      <c r="C100" s="28" t="s">
        <v>57</v>
      </c>
      <c r="D100" s="28">
        <v>-50.4</v>
      </c>
      <c r="E100" s="28" t="s">
        <v>98</v>
      </c>
      <c r="F100" s="28" t="s">
        <v>99</v>
      </c>
      <c r="G100" s="28" t="s">
        <v>100</v>
      </c>
      <c r="H100" s="28" t="s">
        <v>101</v>
      </c>
    </row>
    <row r="101" spans="1:8" s="28" customFormat="1" x14ac:dyDescent="0.3">
      <c r="A101" s="28">
        <v>118</v>
      </c>
      <c r="B101" s="37">
        <v>46051</v>
      </c>
      <c r="C101" s="28" t="s">
        <v>57</v>
      </c>
      <c r="D101" s="28">
        <v>-36.29</v>
      </c>
      <c r="E101" s="28" t="s">
        <v>62</v>
      </c>
      <c r="F101" s="28" t="s">
        <v>166</v>
      </c>
      <c r="G101" s="28" t="s">
        <v>167</v>
      </c>
      <c r="H101" s="28" t="s">
        <v>107</v>
      </c>
    </row>
    <row r="102" spans="1:8" s="28" customFormat="1" x14ac:dyDescent="0.3">
      <c r="A102" s="28">
        <v>119</v>
      </c>
      <c r="B102" s="37">
        <v>46051</v>
      </c>
      <c r="C102" s="28" t="s">
        <v>57</v>
      </c>
      <c r="D102" s="28">
        <v>-417.2</v>
      </c>
      <c r="E102" s="28" t="s">
        <v>62</v>
      </c>
      <c r="F102" s="28" t="s">
        <v>108</v>
      </c>
      <c r="G102" s="28" t="s">
        <v>109</v>
      </c>
      <c r="H102" s="28" t="s">
        <v>110</v>
      </c>
    </row>
    <row r="103" spans="1:8" s="28" customFormat="1" x14ac:dyDescent="0.3">
      <c r="A103" s="28">
        <v>120</v>
      </c>
      <c r="B103" s="37">
        <v>46051</v>
      </c>
      <c r="C103" s="28" t="s">
        <v>57</v>
      </c>
      <c r="D103" s="28">
        <v>-659.18</v>
      </c>
      <c r="E103" s="28" t="s">
        <v>62</v>
      </c>
      <c r="F103" s="28" t="s">
        <v>150</v>
      </c>
      <c r="G103" s="28" t="s">
        <v>109</v>
      </c>
      <c r="H103" s="28" t="s">
        <v>110</v>
      </c>
    </row>
    <row r="104" spans="1:8" s="28" customFormat="1" x14ac:dyDescent="0.3">
      <c r="A104" s="28">
        <v>121</v>
      </c>
      <c r="B104" s="37">
        <v>46055</v>
      </c>
      <c r="C104" s="28" t="s">
        <v>57</v>
      </c>
      <c r="D104" s="28">
        <v>-50.4</v>
      </c>
      <c r="E104" s="28" t="s">
        <v>98</v>
      </c>
      <c r="F104" s="28" t="s">
        <v>99</v>
      </c>
      <c r="G104" s="28" t="s">
        <v>100</v>
      </c>
      <c r="H104" s="28" t="s">
        <v>101</v>
      </c>
    </row>
    <row r="105" spans="1:8" s="28" customFormat="1" x14ac:dyDescent="0.3">
      <c r="A105" s="28">
        <v>122</v>
      </c>
      <c r="B105" s="37">
        <v>46055</v>
      </c>
      <c r="C105" s="28" t="s">
        <v>57</v>
      </c>
      <c r="D105" s="28">
        <v>-25</v>
      </c>
      <c r="E105" s="28" t="s">
        <v>182</v>
      </c>
      <c r="F105" s="28" t="s">
        <v>183</v>
      </c>
      <c r="G105" s="28" t="s">
        <v>137</v>
      </c>
      <c r="H105" s="28" t="s">
        <v>107</v>
      </c>
    </row>
    <row r="106" spans="1:8" s="28" customFormat="1" x14ac:dyDescent="0.3">
      <c r="A106" s="28">
        <v>124</v>
      </c>
      <c r="B106" s="37">
        <v>46073</v>
      </c>
      <c r="C106" s="28" t="s">
        <v>57</v>
      </c>
      <c r="D106" s="28">
        <v>-474</v>
      </c>
      <c r="E106" s="28" t="s">
        <v>62</v>
      </c>
      <c r="F106" s="28" t="s">
        <v>184</v>
      </c>
      <c r="G106" s="28" t="s">
        <v>185</v>
      </c>
      <c r="H106" s="28" t="s">
        <v>107</v>
      </c>
    </row>
    <row r="107" spans="1:8" s="28" customFormat="1" x14ac:dyDescent="0.3">
      <c r="A107" s="28">
        <v>125</v>
      </c>
      <c r="B107" s="37">
        <v>46073</v>
      </c>
      <c r="C107" s="28" t="s">
        <v>57</v>
      </c>
      <c r="D107" s="28">
        <v>-900</v>
      </c>
      <c r="E107" s="28" t="s">
        <v>62</v>
      </c>
      <c r="F107" s="28" t="s">
        <v>186</v>
      </c>
      <c r="G107" s="28" t="s">
        <v>124</v>
      </c>
      <c r="H107" s="28" t="s">
        <v>107</v>
      </c>
    </row>
    <row r="108" spans="1:8" s="28" customFormat="1" x14ac:dyDescent="0.3">
      <c r="A108" s="28">
        <v>126</v>
      </c>
      <c r="B108" s="37">
        <v>46076</v>
      </c>
      <c r="C108" s="28" t="s">
        <v>57</v>
      </c>
      <c r="D108" s="28">
        <v>-52.5</v>
      </c>
      <c r="E108" s="28" t="s">
        <v>62</v>
      </c>
      <c r="F108" s="28" t="s">
        <v>139</v>
      </c>
      <c r="G108" s="28" t="s">
        <v>124</v>
      </c>
      <c r="H108" s="28" t="s">
        <v>107</v>
      </c>
    </row>
    <row r="109" spans="1:8" s="28" customFormat="1" x14ac:dyDescent="0.3">
      <c r="A109" s="28">
        <v>127</v>
      </c>
      <c r="B109" s="37">
        <v>46076</v>
      </c>
      <c r="C109" s="28" t="s">
        <v>57</v>
      </c>
      <c r="D109" s="28">
        <v>-175</v>
      </c>
      <c r="E109" s="28" t="s">
        <v>62</v>
      </c>
      <c r="F109" s="28" t="s">
        <v>187</v>
      </c>
      <c r="G109" s="28" t="s">
        <v>169</v>
      </c>
      <c r="H109" s="28" t="s">
        <v>107</v>
      </c>
    </row>
    <row r="110" spans="1:8" s="28" customFormat="1" x14ac:dyDescent="0.3">
      <c r="A110" s="28">
        <v>128</v>
      </c>
      <c r="B110" s="37">
        <v>46079</v>
      </c>
      <c r="C110" s="28" t="s">
        <v>57</v>
      </c>
      <c r="D110" s="28">
        <v>-659.18</v>
      </c>
      <c r="E110" s="28" t="s">
        <v>62</v>
      </c>
      <c r="F110" s="28" t="s">
        <v>150</v>
      </c>
      <c r="G110" s="28" t="s">
        <v>109</v>
      </c>
      <c r="H110" s="28" t="s">
        <v>110</v>
      </c>
    </row>
    <row r="111" spans="1:8" s="28" customFormat="1" x14ac:dyDescent="0.3">
      <c r="A111" s="28">
        <v>129</v>
      </c>
      <c r="B111" s="37">
        <v>46080</v>
      </c>
      <c r="C111" s="28" t="s">
        <v>57</v>
      </c>
      <c r="D111" s="28">
        <v>-417.2</v>
      </c>
      <c r="E111" s="28" t="s">
        <v>62</v>
      </c>
      <c r="F111" s="28" t="s">
        <v>108</v>
      </c>
      <c r="G111" s="28" t="s">
        <v>109</v>
      </c>
      <c r="H111" s="28" t="s">
        <v>110</v>
      </c>
    </row>
    <row r="112" spans="1:8" s="28" customFormat="1" x14ac:dyDescent="0.3">
      <c r="A112" s="28">
        <v>130</v>
      </c>
      <c r="B112" s="37">
        <v>46083</v>
      </c>
      <c r="C112" s="28" t="s">
        <v>57</v>
      </c>
      <c r="D112" s="28">
        <v>-50.4</v>
      </c>
      <c r="E112" s="28" t="s">
        <v>98</v>
      </c>
      <c r="F112" s="28" t="s">
        <v>99</v>
      </c>
      <c r="G112" s="28" t="s">
        <v>100</v>
      </c>
      <c r="H112" s="28" t="s">
        <v>101</v>
      </c>
    </row>
    <row r="113" spans="1:8" s="28" customFormat="1" x14ac:dyDescent="0.3">
      <c r="A113" s="28">
        <v>131</v>
      </c>
      <c r="B113" s="37">
        <v>46091</v>
      </c>
      <c r="C113" s="28" t="s">
        <v>57</v>
      </c>
      <c r="D113" s="28">
        <v>-338.96</v>
      </c>
      <c r="E113" s="28" t="s">
        <v>62</v>
      </c>
      <c r="F113" s="28" t="s">
        <v>188</v>
      </c>
      <c r="G113" s="28" t="s">
        <v>65</v>
      </c>
      <c r="H113" s="28" t="s">
        <v>107</v>
      </c>
    </row>
    <row r="114" spans="1:8" s="28" customFormat="1" x14ac:dyDescent="0.3">
      <c r="A114" s="28">
        <v>132</v>
      </c>
      <c r="B114" s="37">
        <v>46097</v>
      </c>
      <c r="C114" s="28" t="s">
        <v>57</v>
      </c>
      <c r="D114" s="28">
        <v>-1992.84</v>
      </c>
      <c r="E114" s="28" t="s">
        <v>98</v>
      </c>
      <c r="F114" s="28" t="s">
        <v>162</v>
      </c>
      <c r="G114" s="28" t="s">
        <v>163</v>
      </c>
      <c r="H114" s="28" t="s">
        <v>163</v>
      </c>
    </row>
    <row r="116" spans="1:8" x14ac:dyDescent="0.3">
      <c r="A116" t="s">
        <v>97</v>
      </c>
      <c r="D116" s="27">
        <f>SUM(D2:D114)</f>
        <v>-73966.199999999924</v>
      </c>
    </row>
    <row r="117" spans="1:8" s="12" customFormat="1" x14ac:dyDescent="0.3">
      <c r="D117" s="12">
        <f>SUBTOTAL(9,D23:D116)</f>
        <v>-136524.62999999992</v>
      </c>
    </row>
    <row r="118" spans="1:8" s="12" customFormat="1" x14ac:dyDescent="0.3"/>
    <row r="119" spans="1:8" s="12" customFormat="1" x14ac:dyDescent="0.3"/>
    <row r="120" spans="1:8" s="12" customFormat="1" x14ac:dyDescent="0.3"/>
  </sheetData>
  <autoFilter ref="A1:H116" xr:uid="{96B8802D-258B-44C2-9362-B5DD9D75097E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2AE8AE-1EE2-4192-B64B-CAFB51F53BCB}">
  <dimension ref="A1:F31"/>
  <sheetViews>
    <sheetView workbookViewId="0">
      <selection activeCell="F25" sqref="F25"/>
    </sheetView>
  </sheetViews>
  <sheetFormatPr defaultRowHeight="14.4" x14ac:dyDescent="0.3"/>
  <cols>
    <col min="1" max="1" width="30.6640625" bestFit="1" customWidth="1"/>
    <col min="2" max="2" width="24.6640625" bestFit="1" customWidth="1"/>
    <col min="6" max="6" width="24.109375" bestFit="1" customWidth="1"/>
  </cols>
  <sheetData>
    <row r="1" spans="1:6" x14ac:dyDescent="0.3">
      <c r="A1" s="32" t="s">
        <v>195</v>
      </c>
      <c r="B1" s="3" t="s">
        <v>216</v>
      </c>
      <c r="C1" s="3" t="s">
        <v>211</v>
      </c>
      <c r="D1" s="3" t="s">
        <v>212</v>
      </c>
      <c r="E1" s="3" t="s">
        <v>213</v>
      </c>
      <c r="F1" s="3" t="s">
        <v>217</v>
      </c>
    </row>
    <row r="2" spans="1:6" x14ac:dyDescent="0.3">
      <c r="A2" s="32"/>
      <c r="C2" s="3"/>
      <c r="D2" s="3"/>
      <c r="E2" s="3"/>
      <c r="F2" s="3"/>
    </row>
    <row r="3" spans="1:6" x14ac:dyDescent="0.3">
      <c r="A3" s="3" t="s">
        <v>12</v>
      </c>
      <c r="B3" s="3">
        <v>432.5</v>
      </c>
      <c r="C3" s="3"/>
      <c r="D3" s="3"/>
      <c r="E3" s="28">
        <v>694.3</v>
      </c>
      <c r="F3" s="3">
        <f>B3+E3</f>
        <v>1126.8</v>
      </c>
    </row>
    <row r="4" spans="1:6" x14ac:dyDescent="0.3">
      <c r="A4" s="3" t="s">
        <v>196</v>
      </c>
      <c r="B4" s="33">
        <v>1373.15</v>
      </c>
      <c r="C4" s="3"/>
      <c r="D4" s="3"/>
      <c r="E4" s="3"/>
      <c r="F4" s="33">
        <v>1373.15</v>
      </c>
    </row>
    <row r="5" spans="1:6" x14ac:dyDescent="0.3">
      <c r="A5" s="3" t="s">
        <v>2</v>
      </c>
      <c r="B5" s="33">
        <v>235843.35</v>
      </c>
      <c r="C5" s="3"/>
      <c r="D5" s="3">
        <v>17477.27</v>
      </c>
      <c r="E5" s="3"/>
      <c r="F5" s="33">
        <f>B5-D5</f>
        <v>218366.08000000002</v>
      </c>
    </row>
    <row r="6" spans="1:6" x14ac:dyDescent="0.3">
      <c r="A6" s="3" t="s">
        <v>17</v>
      </c>
      <c r="B6" s="3">
        <v>200</v>
      </c>
      <c r="C6" s="3"/>
      <c r="D6" s="3"/>
      <c r="E6" s="3"/>
      <c r="F6" s="3">
        <v>200</v>
      </c>
    </row>
    <row r="7" spans="1:6" x14ac:dyDescent="0.3">
      <c r="A7" s="3" t="s">
        <v>197</v>
      </c>
      <c r="B7" s="33">
        <v>23841.3</v>
      </c>
      <c r="C7" s="3"/>
      <c r="D7" s="3">
        <v>20000</v>
      </c>
      <c r="E7" s="13">
        <v>-1131.5999999999999</v>
      </c>
      <c r="F7" s="3">
        <f>D7+E7</f>
        <v>18868.400000000001</v>
      </c>
    </row>
    <row r="8" spans="1:6" x14ac:dyDescent="0.3">
      <c r="A8" s="3" t="s">
        <v>198</v>
      </c>
      <c r="B8" s="33">
        <v>4000</v>
      </c>
      <c r="C8" s="3"/>
      <c r="D8" s="3"/>
      <c r="E8" s="3"/>
      <c r="F8" s="33">
        <v>4000</v>
      </c>
    </row>
    <row r="9" spans="1:6" x14ac:dyDescent="0.3">
      <c r="A9" s="3" t="s">
        <v>199</v>
      </c>
      <c r="B9" s="33">
        <v>10000</v>
      </c>
      <c r="C9" s="3"/>
      <c r="D9" s="3"/>
      <c r="E9" s="3"/>
      <c r="F9" s="33">
        <v>10000</v>
      </c>
    </row>
    <row r="10" spans="1:6" x14ac:dyDescent="0.3">
      <c r="A10" s="3" t="s">
        <v>200</v>
      </c>
      <c r="B10" s="33">
        <v>7894.88</v>
      </c>
      <c r="C10" s="3"/>
      <c r="D10" s="3"/>
      <c r="E10" s="3">
        <v>4891.93</v>
      </c>
      <c r="F10" s="33">
        <f>B10+E10</f>
        <v>12786.810000000001</v>
      </c>
    </row>
    <row r="11" spans="1:6" x14ac:dyDescent="0.3">
      <c r="A11" s="3" t="s">
        <v>201</v>
      </c>
      <c r="B11" s="33">
        <v>1192.79</v>
      </c>
      <c r="C11" s="3"/>
      <c r="D11" s="3">
        <v>1579.23</v>
      </c>
      <c r="E11" s="3"/>
      <c r="F11" s="33">
        <f>B11-D11</f>
        <v>-386.44000000000005</v>
      </c>
    </row>
    <row r="12" spans="1:6" x14ac:dyDescent="0.3">
      <c r="A12" s="3" t="s">
        <v>202</v>
      </c>
      <c r="B12" s="33">
        <v>6419</v>
      </c>
      <c r="C12" s="3"/>
      <c r="D12" s="28">
        <v>681.55</v>
      </c>
      <c r="E12" s="3"/>
      <c r="F12" s="33">
        <f>B12-D12</f>
        <v>5737.45</v>
      </c>
    </row>
    <row r="13" spans="1:6" x14ac:dyDescent="0.3">
      <c r="A13" s="3" t="s">
        <v>203</v>
      </c>
      <c r="B13" s="33">
        <v>17000</v>
      </c>
      <c r="C13" s="3"/>
      <c r="D13" s="3"/>
      <c r="E13" s="3"/>
      <c r="F13" s="33">
        <v>17000</v>
      </c>
    </row>
    <row r="14" spans="1:6" x14ac:dyDescent="0.3">
      <c r="A14" s="3" t="s">
        <v>204</v>
      </c>
      <c r="B14" s="3">
        <v>400</v>
      </c>
      <c r="C14" s="3"/>
      <c r="D14" s="3"/>
      <c r="E14" s="3"/>
      <c r="F14" s="3">
        <v>400</v>
      </c>
    </row>
    <row r="15" spans="1:6" x14ac:dyDescent="0.3">
      <c r="A15" s="3" t="s">
        <v>205</v>
      </c>
      <c r="B15" s="33">
        <v>6038.4</v>
      </c>
      <c r="C15" s="3"/>
      <c r="D15" s="3"/>
      <c r="E15" s="3"/>
      <c r="F15" s="33">
        <v>6038.4</v>
      </c>
    </row>
    <row r="16" spans="1:6" x14ac:dyDescent="0.3">
      <c r="A16" s="3" t="s">
        <v>206</v>
      </c>
      <c r="B16" s="33">
        <v>4000</v>
      </c>
      <c r="C16" s="3"/>
      <c r="D16" s="3"/>
      <c r="E16" s="3"/>
      <c r="F16" s="33">
        <v>4000</v>
      </c>
    </row>
    <row r="17" spans="1:6" x14ac:dyDescent="0.3">
      <c r="A17" s="3" t="s">
        <v>207</v>
      </c>
      <c r="B17" s="33">
        <v>2185</v>
      </c>
      <c r="C17" s="3"/>
      <c r="D17" s="3"/>
      <c r="E17" s="3"/>
      <c r="F17" s="33">
        <v>2185</v>
      </c>
    </row>
    <row r="18" spans="1:6" x14ac:dyDescent="0.3">
      <c r="A18" s="3" t="s">
        <v>39</v>
      </c>
      <c r="B18" s="33">
        <v>5875.91</v>
      </c>
      <c r="C18" s="3"/>
      <c r="D18" s="3"/>
      <c r="E18" s="3"/>
      <c r="F18" s="33">
        <v>5875.91</v>
      </c>
    </row>
    <row r="19" spans="1:6" x14ac:dyDescent="0.3">
      <c r="A19" s="3" t="s">
        <v>208</v>
      </c>
      <c r="B19" s="33">
        <v>3085.42</v>
      </c>
      <c r="C19" s="3"/>
      <c r="D19" s="3"/>
      <c r="E19" s="3"/>
      <c r="F19" s="33">
        <v>3085.42</v>
      </c>
    </row>
    <row r="20" spans="1:6" x14ac:dyDescent="0.3">
      <c r="A20" s="3" t="s">
        <v>209</v>
      </c>
      <c r="B20" s="3">
        <v>157.16999999999999</v>
      </c>
      <c r="C20" s="3"/>
      <c r="D20" s="3"/>
      <c r="E20" s="3"/>
      <c r="F20" s="3">
        <v>157.16999999999999</v>
      </c>
    </row>
    <row r="21" spans="1:6" x14ac:dyDescent="0.3">
      <c r="A21" s="3" t="s">
        <v>210</v>
      </c>
      <c r="B21" s="3">
        <v>0</v>
      </c>
      <c r="C21" s="3"/>
      <c r="D21" s="3"/>
      <c r="E21" s="3"/>
      <c r="F21" s="3">
        <v>0</v>
      </c>
    </row>
    <row r="22" spans="1:6" x14ac:dyDescent="0.3">
      <c r="A22" s="3" t="s">
        <v>218</v>
      </c>
      <c r="B22" s="33">
        <v>0</v>
      </c>
      <c r="C22" s="3"/>
      <c r="D22" s="3"/>
      <c r="E22" s="17">
        <v>1107.2</v>
      </c>
      <c r="F22" s="17">
        <v>1107.2</v>
      </c>
    </row>
    <row r="23" spans="1:6" x14ac:dyDescent="0.3">
      <c r="A23" s="2" t="s">
        <v>214</v>
      </c>
      <c r="B23" s="36">
        <v>329938.87</v>
      </c>
      <c r="C23" s="3"/>
      <c r="D23" s="3">
        <f>SUM(D2:D22)</f>
        <v>39738.05000000001</v>
      </c>
      <c r="E23" s="3">
        <f>SUM(E2:E22)</f>
        <v>5561.83</v>
      </c>
      <c r="F23" s="33">
        <f>SUM(F3:F22)</f>
        <v>311921.35000000003</v>
      </c>
    </row>
    <row r="24" spans="1:6" x14ac:dyDescent="0.3">
      <c r="F24" s="34"/>
    </row>
    <row r="25" spans="1:6" x14ac:dyDescent="0.3">
      <c r="A25" t="s">
        <v>215</v>
      </c>
      <c r="B25" s="35">
        <v>329938.87</v>
      </c>
      <c r="F25" s="35">
        <f>F23</f>
        <v>311921.35000000003</v>
      </c>
    </row>
    <row r="27" spans="1:6" x14ac:dyDescent="0.3">
      <c r="A27">
        <f ca="1">27:31</f>
        <v>0</v>
      </c>
    </row>
    <row r="31" spans="1:6" x14ac:dyDescent="0.3">
      <c r="E31" s="3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DAF07-CED3-4BBC-81B9-6CA8CBFE52CE}">
  <dimension ref="A1:I30"/>
  <sheetViews>
    <sheetView topLeftCell="A9" workbookViewId="0">
      <selection activeCell="F27" sqref="F27"/>
    </sheetView>
  </sheetViews>
  <sheetFormatPr defaultRowHeight="14.4" x14ac:dyDescent="0.3"/>
  <cols>
    <col min="1" max="1" width="9.44140625" bestFit="1" customWidth="1"/>
    <col min="2" max="2" width="10.5546875" bestFit="1" customWidth="1"/>
    <col min="3" max="3" width="16.88671875" bestFit="1" customWidth="1"/>
    <col min="4" max="4" width="10.109375" bestFit="1" customWidth="1"/>
    <col min="5" max="5" width="13.5546875" bestFit="1" customWidth="1"/>
    <col min="6" max="6" width="39.88671875" bestFit="1" customWidth="1"/>
    <col min="7" max="7" width="9.109375" bestFit="1" customWidth="1"/>
    <col min="12" max="12" width="17.33203125" bestFit="1" customWidth="1"/>
  </cols>
  <sheetData>
    <row r="1" spans="1:9" x14ac:dyDescent="0.3">
      <c r="A1" s="2" t="s">
        <v>49</v>
      </c>
      <c r="B1" s="2" t="s">
        <v>50</v>
      </c>
      <c r="C1" s="2" t="s">
        <v>51</v>
      </c>
      <c r="D1" s="2" t="s">
        <v>52</v>
      </c>
      <c r="E1" s="2" t="s">
        <v>53</v>
      </c>
      <c r="F1" s="2" t="s">
        <v>54</v>
      </c>
      <c r="G1" s="2" t="s">
        <v>55</v>
      </c>
      <c r="H1" s="2" t="s">
        <v>56</v>
      </c>
    </row>
    <row r="2" spans="1:9" s="6" customFormat="1" x14ac:dyDescent="0.3">
      <c r="A2" s="4">
        <v>2</v>
      </c>
      <c r="B2" s="5">
        <v>45761</v>
      </c>
      <c r="C2" s="4" t="s">
        <v>57</v>
      </c>
      <c r="D2" s="4">
        <v>30015</v>
      </c>
      <c r="E2" s="4" t="s">
        <v>58</v>
      </c>
      <c r="F2" s="4" t="s">
        <v>59</v>
      </c>
      <c r="G2" s="4" t="s">
        <v>60</v>
      </c>
      <c r="H2" s="4" t="s">
        <v>61</v>
      </c>
    </row>
    <row r="3" spans="1:9" s="1" customFormat="1" x14ac:dyDescent="0.3">
      <c r="A3" s="17">
        <v>10</v>
      </c>
      <c r="B3" s="18">
        <v>45783</v>
      </c>
      <c r="C3" s="17" t="s">
        <v>57</v>
      </c>
      <c r="D3" s="17">
        <v>100</v>
      </c>
      <c r="E3" s="17" t="s">
        <v>62</v>
      </c>
      <c r="F3" s="17" t="s">
        <v>63</v>
      </c>
      <c r="G3" s="17" t="s">
        <v>64</v>
      </c>
      <c r="H3" s="17" t="s">
        <v>65</v>
      </c>
    </row>
    <row r="4" spans="1:9" x14ac:dyDescent="0.3">
      <c r="A4" s="7">
        <v>11</v>
      </c>
      <c r="B4" s="8">
        <v>45789</v>
      </c>
      <c r="C4" s="7" t="s">
        <v>57</v>
      </c>
      <c r="D4" s="7">
        <v>2062.6999999999998</v>
      </c>
      <c r="E4" s="7" t="s">
        <v>58</v>
      </c>
      <c r="F4" s="7" t="s">
        <v>66</v>
      </c>
      <c r="G4" s="7" t="s">
        <v>67</v>
      </c>
      <c r="H4" s="7" t="s">
        <v>61</v>
      </c>
    </row>
    <row r="5" spans="1:9" s="1" customFormat="1" x14ac:dyDescent="0.3">
      <c r="A5" s="17">
        <v>19</v>
      </c>
      <c r="B5" s="18">
        <v>45812</v>
      </c>
      <c r="C5" s="17" t="s">
        <v>57</v>
      </c>
      <c r="D5" s="17">
        <v>2385.6</v>
      </c>
      <c r="E5" s="17" t="s">
        <v>58</v>
      </c>
      <c r="F5" s="17" t="s">
        <v>68</v>
      </c>
      <c r="G5" s="17" t="s">
        <v>64</v>
      </c>
      <c r="H5" s="17" t="s">
        <v>69</v>
      </c>
    </row>
    <row r="6" spans="1:9" s="23" customFormat="1" x14ac:dyDescent="0.3">
      <c r="A6" s="20">
        <v>20</v>
      </c>
      <c r="B6" s="21">
        <v>45824</v>
      </c>
      <c r="C6" s="20" t="s">
        <v>57</v>
      </c>
      <c r="D6" s="20">
        <v>800</v>
      </c>
      <c r="E6" s="20" t="s">
        <v>58</v>
      </c>
      <c r="F6" s="20" t="s">
        <v>59</v>
      </c>
      <c r="G6" s="20" t="s">
        <v>70</v>
      </c>
      <c r="H6" s="20" t="s">
        <v>61</v>
      </c>
      <c r="I6" s="23" t="s">
        <v>71</v>
      </c>
    </row>
    <row r="7" spans="1:9" s="23" customFormat="1" x14ac:dyDescent="0.3">
      <c r="A7" s="20">
        <v>48</v>
      </c>
      <c r="B7" s="21">
        <v>45866</v>
      </c>
      <c r="C7" s="20" t="s">
        <v>57</v>
      </c>
      <c r="D7" s="20">
        <v>3174.6</v>
      </c>
      <c r="E7" s="20" t="s">
        <v>58</v>
      </c>
      <c r="F7" s="20" t="s">
        <v>59</v>
      </c>
      <c r="G7" s="20" t="s">
        <v>70</v>
      </c>
      <c r="H7" s="20" t="s">
        <v>61</v>
      </c>
      <c r="I7" s="23" t="s">
        <v>72</v>
      </c>
    </row>
    <row r="8" spans="1:9" s="19" customFormat="1" x14ac:dyDescent="0.3">
      <c r="A8" s="17">
        <v>52</v>
      </c>
      <c r="B8" s="18">
        <v>45880</v>
      </c>
      <c r="C8" s="17" t="s">
        <v>57</v>
      </c>
      <c r="D8" s="17">
        <v>15</v>
      </c>
      <c r="E8" s="17" t="s">
        <v>58</v>
      </c>
      <c r="F8" s="17" t="s">
        <v>73</v>
      </c>
      <c r="G8" s="17" t="s">
        <v>74</v>
      </c>
      <c r="H8" s="17" t="s">
        <v>65</v>
      </c>
    </row>
    <row r="9" spans="1:9" s="22" customFormat="1" x14ac:dyDescent="0.3">
      <c r="A9" s="20">
        <v>57</v>
      </c>
      <c r="B9" s="21">
        <v>45887</v>
      </c>
      <c r="C9" s="20" t="s">
        <v>57</v>
      </c>
      <c r="D9" s="20">
        <v>808</v>
      </c>
      <c r="E9" s="20" t="s">
        <v>58</v>
      </c>
      <c r="F9" s="20" t="s">
        <v>59</v>
      </c>
      <c r="G9" s="20" t="s">
        <v>70</v>
      </c>
      <c r="H9" s="20" t="s">
        <v>61</v>
      </c>
      <c r="I9" s="22" t="s">
        <v>75</v>
      </c>
    </row>
    <row r="10" spans="1:9" s="19" customFormat="1" x14ac:dyDescent="0.3">
      <c r="A10" s="17">
        <v>64</v>
      </c>
      <c r="B10" s="18">
        <v>45903</v>
      </c>
      <c r="C10" s="17" t="s">
        <v>57</v>
      </c>
      <c r="D10" s="17">
        <v>1107.2</v>
      </c>
      <c r="E10" s="17" t="s">
        <v>76</v>
      </c>
      <c r="F10" s="17" t="s">
        <v>77</v>
      </c>
      <c r="G10" s="17" t="s">
        <v>78</v>
      </c>
      <c r="H10" s="17" t="s">
        <v>79</v>
      </c>
    </row>
    <row r="11" spans="1:9" s="9" customFormat="1" x14ac:dyDescent="0.3">
      <c r="A11" s="4">
        <v>69</v>
      </c>
      <c r="B11" s="5">
        <v>45908</v>
      </c>
      <c r="C11" s="4" t="s">
        <v>57</v>
      </c>
      <c r="D11" s="4">
        <v>30015</v>
      </c>
      <c r="E11" s="4" t="s">
        <v>58</v>
      </c>
      <c r="F11" s="4" t="s">
        <v>59</v>
      </c>
      <c r="G11" s="4" t="s">
        <v>60</v>
      </c>
      <c r="H11" s="4" t="s">
        <v>61</v>
      </c>
    </row>
    <row r="12" spans="1:9" s="10" customFormat="1" x14ac:dyDescent="0.3">
      <c r="A12" s="15">
        <v>82</v>
      </c>
      <c r="B12" s="16">
        <v>45932</v>
      </c>
      <c r="C12" s="15" t="s">
        <v>57</v>
      </c>
      <c r="D12" s="15">
        <v>84.39</v>
      </c>
      <c r="E12" s="15" t="s">
        <v>58</v>
      </c>
      <c r="F12" s="15" t="s">
        <v>80</v>
      </c>
      <c r="G12" s="15" t="s">
        <v>81</v>
      </c>
      <c r="H12" s="15" t="s">
        <v>61</v>
      </c>
    </row>
    <row r="13" spans="1:9" s="10" customFormat="1" x14ac:dyDescent="0.3">
      <c r="A13" s="15">
        <v>83</v>
      </c>
      <c r="B13" s="16">
        <v>45939</v>
      </c>
      <c r="C13" s="15" t="s">
        <v>57</v>
      </c>
      <c r="D13" s="15">
        <v>28.13</v>
      </c>
      <c r="E13" s="15" t="s">
        <v>82</v>
      </c>
      <c r="F13" s="15" t="s">
        <v>83</v>
      </c>
      <c r="G13" s="15" t="s">
        <v>81</v>
      </c>
      <c r="H13" s="15" t="s">
        <v>61</v>
      </c>
    </row>
    <row r="14" spans="1:9" s="10" customFormat="1" x14ac:dyDescent="0.3">
      <c r="A14" s="15">
        <v>84</v>
      </c>
      <c r="B14" s="16">
        <v>45943</v>
      </c>
      <c r="C14" s="15" t="s">
        <v>57</v>
      </c>
      <c r="D14" s="15">
        <v>390.5</v>
      </c>
      <c r="E14" s="15" t="s">
        <v>58</v>
      </c>
      <c r="F14" s="15" t="s">
        <v>84</v>
      </c>
      <c r="G14" s="15" t="s">
        <v>81</v>
      </c>
      <c r="H14" s="15" t="s">
        <v>61</v>
      </c>
    </row>
    <row r="15" spans="1:9" s="10" customFormat="1" x14ac:dyDescent="0.3">
      <c r="A15" s="15">
        <v>85</v>
      </c>
      <c r="B15" s="16">
        <v>45944</v>
      </c>
      <c r="C15" s="15" t="s">
        <v>57</v>
      </c>
      <c r="D15" s="15">
        <v>28.13</v>
      </c>
      <c r="E15" s="15" t="s">
        <v>58</v>
      </c>
      <c r="F15" s="15" t="s">
        <v>85</v>
      </c>
      <c r="G15" s="15" t="s">
        <v>81</v>
      </c>
      <c r="H15" s="15" t="s">
        <v>61</v>
      </c>
    </row>
    <row r="16" spans="1:9" s="10" customFormat="1" x14ac:dyDescent="0.3">
      <c r="A16" s="15">
        <v>86</v>
      </c>
      <c r="B16" s="16">
        <v>45945</v>
      </c>
      <c r="C16" s="15" t="s">
        <v>57</v>
      </c>
      <c r="D16" s="15">
        <v>28.13</v>
      </c>
      <c r="E16" s="15" t="s">
        <v>58</v>
      </c>
      <c r="F16" s="15" t="s">
        <v>86</v>
      </c>
      <c r="G16" s="15" t="s">
        <v>81</v>
      </c>
      <c r="H16" s="15" t="s">
        <v>61</v>
      </c>
    </row>
    <row r="17" spans="1:8" s="10" customFormat="1" x14ac:dyDescent="0.3">
      <c r="A17" s="15">
        <v>94</v>
      </c>
      <c r="B17" s="16">
        <v>45957</v>
      </c>
      <c r="C17" s="15" t="s">
        <v>57</v>
      </c>
      <c r="D17" s="15">
        <v>84.39</v>
      </c>
      <c r="E17" s="15" t="s">
        <v>58</v>
      </c>
      <c r="F17" s="15" t="s">
        <v>87</v>
      </c>
      <c r="G17" s="15" t="s">
        <v>81</v>
      </c>
      <c r="H17" s="15" t="s">
        <v>61</v>
      </c>
    </row>
    <row r="18" spans="1:8" s="10" customFormat="1" x14ac:dyDescent="0.3">
      <c r="A18" s="15">
        <v>98</v>
      </c>
      <c r="B18" s="16">
        <v>45966</v>
      </c>
      <c r="C18" s="15" t="s">
        <v>57</v>
      </c>
      <c r="D18" s="15">
        <v>28.13</v>
      </c>
      <c r="E18" s="15" t="s">
        <v>58</v>
      </c>
      <c r="F18" s="15" t="s">
        <v>88</v>
      </c>
      <c r="G18" s="15" t="s">
        <v>81</v>
      </c>
      <c r="H18" s="15" t="s">
        <v>61</v>
      </c>
    </row>
    <row r="19" spans="1:8" s="10" customFormat="1" x14ac:dyDescent="0.3">
      <c r="A19" s="15">
        <v>110</v>
      </c>
      <c r="B19" s="16">
        <v>45999</v>
      </c>
      <c r="C19" s="15" t="s">
        <v>57</v>
      </c>
      <c r="D19" s="15">
        <v>22.5</v>
      </c>
      <c r="E19" s="15" t="s">
        <v>58</v>
      </c>
      <c r="F19" s="15" t="s">
        <v>88</v>
      </c>
      <c r="G19" s="15" t="s">
        <v>81</v>
      </c>
      <c r="H19" s="15" t="s">
        <v>61</v>
      </c>
    </row>
    <row r="20" spans="1:8" s="19" customFormat="1" x14ac:dyDescent="0.3">
      <c r="A20" s="17">
        <v>123</v>
      </c>
      <c r="B20" s="18">
        <v>46057</v>
      </c>
      <c r="C20" s="17" t="s">
        <v>57</v>
      </c>
      <c r="D20" s="17">
        <v>4776.93</v>
      </c>
      <c r="E20" s="17" t="s">
        <v>62</v>
      </c>
      <c r="F20" s="17" t="s">
        <v>89</v>
      </c>
      <c r="G20" s="17" t="s">
        <v>74</v>
      </c>
      <c r="H20" s="17" t="s">
        <v>65</v>
      </c>
    </row>
    <row r="21" spans="1:8" s="26" customFormat="1" x14ac:dyDescent="0.3">
      <c r="A21" s="24">
        <v>124</v>
      </c>
      <c r="B21" s="25">
        <v>46083</v>
      </c>
      <c r="C21" s="24" t="s">
        <v>90</v>
      </c>
      <c r="D21" s="24">
        <v>544.28</v>
      </c>
      <c r="E21" s="24" t="s">
        <v>91</v>
      </c>
      <c r="F21" s="24" t="s">
        <v>92</v>
      </c>
      <c r="G21" s="24" t="s">
        <v>93</v>
      </c>
      <c r="H21" s="24" t="s">
        <v>61</v>
      </c>
    </row>
    <row r="22" spans="1:8" s="26" customFormat="1" x14ac:dyDescent="0.3">
      <c r="A22" s="24">
        <v>125</v>
      </c>
      <c r="B22" s="25">
        <v>45999</v>
      </c>
      <c r="C22" s="24" t="s">
        <v>90</v>
      </c>
      <c r="D22" s="24">
        <v>625.51</v>
      </c>
      <c r="E22" s="24" t="s">
        <v>91</v>
      </c>
      <c r="F22" s="24" t="s">
        <v>94</v>
      </c>
      <c r="G22" s="24" t="s">
        <v>93</v>
      </c>
      <c r="H22" s="24" t="s">
        <v>61</v>
      </c>
    </row>
    <row r="23" spans="1:8" s="26" customFormat="1" x14ac:dyDescent="0.3">
      <c r="A23" s="24">
        <v>126</v>
      </c>
      <c r="B23" s="25">
        <v>45908</v>
      </c>
      <c r="C23" s="24" t="s">
        <v>90</v>
      </c>
      <c r="D23" s="24">
        <v>709.2</v>
      </c>
      <c r="E23" s="24" t="s">
        <v>91</v>
      </c>
      <c r="F23" s="24" t="s">
        <v>95</v>
      </c>
      <c r="G23" s="24" t="s">
        <v>93</v>
      </c>
      <c r="H23" s="24" t="s">
        <v>61</v>
      </c>
    </row>
    <row r="24" spans="1:8" s="26" customFormat="1" x14ac:dyDescent="0.3">
      <c r="A24" s="24">
        <v>127</v>
      </c>
      <c r="B24" s="25">
        <v>45810</v>
      </c>
      <c r="C24" s="24" t="s">
        <v>90</v>
      </c>
      <c r="D24" s="24">
        <v>707.44</v>
      </c>
      <c r="E24" s="24" t="s">
        <v>91</v>
      </c>
      <c r="F24" s="24" t="s">
        <v>96</v>
      </c>
      <c r="G24" s="24" t="s">
        <v>93</v>
      </c>
      <c r="H24" s="24" t="s">
        <v>61</v>
      </c>
    </row>
    <row r="25" spans="1:8" x14ac:dyDescent="0.3">
      <c r="A25" s="40">
        <v>128</v>
      </c>
      <c r="B25" s="41">
        <v>45810</v>
      </c>
      <c r="C25" s="40" t="s">
        <v>220</v>
      </c>
      <c r="D25" s="40">
        <v>15000</v>
      </c>
      <c r="E25" s="40" t="s">
        <v>91</v>
      </c>
      <c r="F25" s="40" t="s">
        <v>93</v>
      </c>
      <c r="G25" s="40" t="s">
        <v>93</v>
      </c>
      <c r="H25" s="40" t="s">
        <v>61</v>
      </c>
    </row>
    <row r="27" spans="1:8" x14ac:dyDescent="0.3">
      <c r="A27" s="3" t="s">
        <v>97</v>
      </c>
      <c r="B27" s="3"/>
      <c r="C27" s="3"/>
      <c r="D27" s="11">
        <f>SUM(D2:D25)</f>
        <v>93540.760000000009</v>
      </c>
      <c r="E27" s="3"/>
      <c r="F27" s="3"/>
      <c r="G27" s="3"/>
      <c r="H27" s="3"/>
    </row>
    <row r="28" spans="1:8" s="12" customFormat="1" x14ac:dyDescent="0.3"/>
    <row r="29" spans="1:8" s="12" customFormat="1" x14ac:dyDescent="0.3"/>
    <row r="30" spans="1:8" s="12" customFormat="1" x14ac:dyDescent="0.3"/>
  </sheetData>
  <autoFilter ref="A1:M27" xr:uid="{EE3DAF07-CED3-4BBC-81B9-6CA8CBFE52CE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Statement of Account</vt:lpstr>
      <vt:lpstr>Outgoings</vt:lpstr>
      <vt:lpstr>Statement of Reserve</vt:lpstr>
      <vt:lpstr>Income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Haughley Parish Clerk</dc:creator>
  <cp:lastModifiedBy>Haughley Parish Clerk</cp:lastModifiedBy>
  <dcterms:created xsi:type="dcterms:W3CDTF">2026-06-13T22:22:02Z</dcterms:created>
  <dcterms:modified xsi:type="dcterms:W3CDTF">2026-06-15T22:47:12Z</dcterms:modified>
</cp:coreProperties>
</file>