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Haughley Parish Council\Internal Audit 2026\Documents for audit portal\"/>
    </mc:Choice>
  </mc:AlternateContent>
  <xr:revisionPtr revIDLastSave="0" documentId="8_{72DCA74F-3AD9-49CD-9D2A-11B425C6BC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sset Register" sheetId="1" r:id="rId1"/>
    <sheet name="Benches" sheetId="4" r:id="rId2"/>
    <sheet name="Dog Bins" sheetId="2" r:id="rId3"/>
    <sheet name="Litter Bins" sheetId="3" r:id="rId4"/>
    <sheet name="Noticeboards" sheetId="8" r:id="rId5"/>
    <sheet name="Planters" sheetId="7" r:id="rId6"/>
    <sheet name="Grit Bins" sheetId="6" r:id="rId7"/>
    <sheet name="KGVPF" sheetId="5" r:id="rId8"/>
    <sheet name="The Cricket" sheetId="9" r:id="rId9"/>
  </sheets>
  <definedNames>
    <definedName name="_xlnm.Print_Area" localSheetId="0">'Asset Register'!$A$1:$G$54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5" l="1"/>
  <c r="H50" i="1"/>
  <c r="E35" i="1"/>
  <c r="H35" i="1" s="1"/>
  <c r="H16" i="1"/>
  <c r="H17" i="1"/>
  <c r="C9" i="9" l="1"/>
  <c r="H15" i="1"/>
  <c r="F19" i="2"/>
  <c r="F18" i="2"/>
  <c r="F17" i="2"/>
  <c r="F16" i="2"/>
  <c r="E20" i="2"/>
  <c r="D20" i="2"/>
  <c r="F18" i="3"/>
  <c r="C6" i="3"/>
  <c r="H52" i="1"/>
  <c r="H51" i="1"/>
  <c r="H49" i="1"/>
  <c r="H48" i="1"/>
  <c r="H46" i="1"/>
  <c r="H45" i="1"/>
  <c r="H44" i="1"/>
  <c r="H43" i="1"/>
  <c r="H42" i="1"/>
  <c r="H41" i="1"/>
  <c r="H40" i="1"/>
  <c r="H39" i="1"/>
  <c r="H38" i="1"/>
  <c r="H37" i="1"/>
  <c r="H36" i="1"/>
  <c r="H34" i="1"/>
  <c r="H33" i="1"/>
  <c r="H31" i="1"/>
  <c r="H30" i="1"/>
  <c r="H29" i="1"/>
  <c r="H28" i="1"/>
  <c r="H27" i="1"/>
  <c r="H26" i="1"/>
  <c r="H25" i="1"/>
  <c r="H24" i="1"/>
  <c r="H22" i="1"/>
  <c r="H21" i="1"/>
  <c r="H20" i="1"/>
  <c r="H19" i="1"/>
  <c r="H14" i="1"/>
  <c r="H13" i="1"/>
  <c r="H12" i="1"/>
  <c r="H11" i="1"/>
  <c r="H10" i="1"/>
  <c r="F29" i="7" l="1"/>
  <c r="H27" i="7"/>
  <c r="H26" i="7"/>
  <c r="H25" i="7"/>
  <c r="H3" i="7"/>
  <c r="D29" i="7"/>
  <c r="G29" i="7"/>
  <c r="F7" i="6" l="1"/>
  <c r="H9" i="1"/>
  <c r="H8" i="1"/>
  <c r="H7" i="1"/>
  <c r="H6" i="1"/>
  <c r="C15" i="8" l="1"/>
  <c r="E19" i="3" l="1"/>
  <c r="D19" i="3"/>
  <c r="F16" i="3"/>
  <c r="F15" i="3"/>
  <c r="F14" i="3"/>
  <c r="F13" i="3"/>
  <c r="F11" i="3"/>
  <c r="F10" i="3"/>
  <c r="F9" i="3"/>
  <c r="F8" i="3"/>
  <c r="F7" i="3"/>
  <c r="F5" i="3"/>
  <c r="F4" i="3"/>
  <c r="F3" i="3"/>
  <c r="E18" i="6" l="1"/>
  <c r="D18" i="6"/>
  <c r="F17" i="6"/>
  <c r="F16" i="6"/>
  <c r="F15" i="6"/>
  <c r="F14" i="6"/>
  <c r="F13" i="6"/>
  <c r="F12" i="6"/>
  <c r="F11" i="6"/>
  <c r="F10" i="6"/>
  <c r="F9" i="6"/>
  <c r="F8" i="6"/>
  <c r="F6" i="6"/>
  <c r="F5" i="6"/>
  <c r="F4" i="6"/>
  <c r="F3" i="6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F3" i="4"/>
  <c r="E19" i="4"/>
  <c r="D19" i="4"/>
  <c r="C12" i="2"/>
  <c r="F12" i="2" s="1"/>
  <c r="C11" i="2"/>
  <c r="F11" i="2" s="1"/>
  <c r="C10" i="2"/>
  <c r="F10" i="2" s="1"/>
  <c r="C9" i="2"/>
  <c r="F9" i="2" s="1"/>
  <c r="C8" i="2"/>
  <c r="F8" i="2" s="1"/>
  <c r="C7" i="2"/>
  <c r="F7" i="2" s="1"/>
  <c r="C6" i="2"/>
  <c r="F6" i="2" s="1"/>
  <c r="C5" i="2"/>
  <c r="F5" i="2" s="1"/>
  <c r="C4" i="2"/>
  <c r="F4" i="2" s="1"/>
  <c r="C3" i="2"/>
  <c r="C20" i="2" l="1"/>
  <c r="F18" i="6"/>
  <c r="F3" i="2"/>
  <c r="F20" i="2" s="1"/>
  <c r="F19" i="4"/>
  <c r="C19" i="4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8" i="7"/>
  <c r="H7" i="7"/>
  <c r="H6" i="7"/>
  <c r="H5" i="7"/>
  <c r="H4" i="7"/>
  <c r="H29" i="7" l="1"/>
  <c r="E29" i="7"/>
  <c r="C18" i="6"/>
  <c r="F6" i="3" l="1"/>
  <c r="F19" i="3" s="1"/>
  <c r="C19" i="3"/>
  <c r="E53" i="1"/>
  <c r="H53" i="1"/>
  <c r="F53" i="1"/>
  <c r="D53" i="1" l="1"/>
</calcChain>
</file>

<file path=xl/sharedStrings.xml><?xml version="1.0" encoding="utf-8"?>
<sst xmlns="http://schemas.openxmlformats.org/spreadsheetml/2006/main" count="324" uniqueCount="231">
  <si>
    <t>Asset Description</t>
  </si>
  <si>
    <t>Date of Acquasition</t>
  </si>
  <si>
    <t>Location</t>
  </si>
  <si>
    <t>Purchased 2023-24</t>
  </si>
  <si>
    <t>Disposal Value</t>
  </si>
  <si>
    <t>Date of disposal</t>
  </si>
  <si>
    <t>Value 31.03.24</t>
  </si>
  <si>
    <t>Street Furniture</t>
  </si>
  <si>
    <t>Benches (21)</t>
  </si>
  <si>
    <t>Various</t>
  </si>
  <si>
    <t>Various locations (Separate schedule)</t>
  </si>
  <si>
    <t>Dog bins (17)</t>
  </si>
  <si>
    <t>Village Sign &amp; Pump</t>
  </si>
  <si>
    <t>June 2003</t>
  </si>
  <si>
    <t>Litter Bins (17)</t>
  </si>
  <si>
    <t>Noticeboards (13)</t>
  </si>
  <si>
    <t>Various Loactions (Separate Schedule)</t>
  </si>
  <si>
    <t>Planters (Haughley in Bloom)</t>
  </si>
  <si>
    <t>March 2019</t>
  </si>
  <si>
    <t>Heritage Maps (2)</t>
  </si>
  <si>
    <t>October 2019</t>
  </si>
  <si>
    <t>The Folly &amp; Duke Street</t>
  </si>
  <si>
    <t>Street lights and posts where applicable</t>
  </si>
  <si>
    <t>November 2018</t>
  </si>
  <si>
    <t>Various locations</t>
  </si>
  <si>
    <t>Church Flood Light</t>
  </si>
  <si>
    <t>November 2007</t>
  </si>
  <si>
    <t>The Church</t>
  </si>
  <si>
    <t>Welcome to Haughley Sign (The Folly)</t>
  </si>
  <si>
    <t>July 23</t>
  </si>
  <si>
    <t>The Folly</t>
  </si>
  <si>
    <t>Gateway (4)</t>
  </si>
  <si>
    <t>December 2023</t>
  </si>
  <si>
    <t xml:space="preserve"> 2 x Haughley New Street / 2 in storage </t>
  </si>
  <si>
    <t xml:space="preserve">SID Solar Posts </t>
  </si>
  <si>
    <t>November 2023</t>
  </si>
  <si>
    <t>HNS, Green Road &amp; Station Road</t>
  </si>
  <si>
    <t>Land</t>
  </si>
  <si>
    <t>The Cricket (inc. Land opposite and pond)</t>
  </si>
  <si>
    <t>Haughley Green</t>
  </si>
  <si>
    <t>Gallowsfield Wood</t>
  </si>
  <si>
    <t>January 2013</t>
  </si>
  <si>
    <t>Off A14 adjacent to village</t>
  </si>
  <si>
    <t>Allotments</t>
  </si>
  <si>
    <t>Recreation Ground N.P.F.A</t>
  </si>
  <si>
    <t>Structures</t>
  </si>
  <si>
    <t>Ron Crascall Pavilion</t>
  </si>
  <si>
    <t>Green Road, Haughley</t>
  </si>
  <si>
    <t>Ron Crascall Pavilion (Storage Facility)</t>
  </si>
  <si>
    <t>Insure for PFC</t>
  </si>
  <si>
    <t>Village Hall</t>
  </si>
  <si>
    <t>The Folly, Haughley</t>
  </si>
  <si>
    <t>War Memorial</t>
  </si>
  <si>
    <t>Churchyard</t>
  </si>
  <si>
    <t>Shelter</t>
  </si>
  <si>
    <t>March 2021</t>
  </si>
  <si>
    <t>Eco Toilet</t>
  </si>
  <si>
    <t>Bus Shelter</t>
  </si>
  <si>
    <t>Station Road, Haughley</t>
  </si>
  <si>
    <t>Beacon</t>
  </si>
  <si>
    <t>March 2022</t>
  </si>
  <si>
    <t>Village Green, The Folly</t>
  </si>
  <si>
    <t>Other Items</t>
  </si>
  <si>
    <t>Parish Laptop</t>
  </si>
  <si>
    <t>Clerks home</t>
  </si>
  <si>
    <t>Speed Indicator Signs (2 signs &amp; 3 Batteries)</t>
  </si>
  <si>
    <t>May 2017</t>
  </si>
  <si>
    <t>Solar Speed Indicator Devices (3)</t>
  </si>
  <si>
    <t>HNS, Station Road &amp; Green Road</t>
  </si>
  <si>
    <t>Pavilion tables, storage trolleys and chairs</t>
  </si>
  <si>
    <t>Christmas Lights</t>
  </si>
  <si>
    <t>November 2021</t>
  </si>
  <si>
    <t>Parish Storage Facility</t>
  </si>
  <si>
    <t>Grit Bins (16)</t>
  </si>
  <si>
    <t>Gates and Fences</t>
  </si>
  <si>
    <t>Water Bowser</t>
  </si>
  <si>
    <t>14 Old Street</t>
  </si>
  <si>
    <t>Signage</t>
  </si>
  <si>
    <t>The Cricket</t>
  </si>
  <si>
    <t>Shelving Unit</t>
  </si>
  <si>
    <t>April 2022</t>
  </si>
  <si>
    <t>Garden Cart</t>
  </si>
  <si>
    <t>Community Litter Picker Home</t>
  </si>
  <si>
    <t>Sound System</t>
  </si>
  <si>
    <t>June 2022</t>
  </si>
  <si>
    <t>Gazebo</t>
  </si>
  <si>
    <t>December 2020</t>
  </si>
  <si>
    <t>Playground Equipment</t>
  </si>
  <si>
    <t xml:space="preserve">Various KGVPF </t>
  </si>
  <si>
    <t>KGVPF (See schedule)</t>
  </si>
  <si>
    <t>2 x swings</t>
  </si>
  <si>
    <t>01.07.23</t>
  </si>
  <si>
    <t>Various The Cricket</t>
  </si>
  <si>
    <t>July 2023</t>
  </si>
  <si>
    <t>The Cricket (see schedule)</t>
  </si>
  <si>
    <t>Skate Ramp</t>
  </si>
  <si>
    <t>July 2015</t>
  </si>
  <si>
    <t>KGVPF</t>
  </si>
  <si>
    <t>Sports Wall</t>
  </si>
  <si>
    <t>Benches</t>
  </si>
  <si>
    <t>Date of purchase</t>
  </si>
  <si>
    <t>Value 2022</t>
  </si>
  <si>
    <t>Disposal</t>
  </si>
  <si>
    <t>Purchase</t>
  </si>
  <si>
    <t>Value 2023</t>
  </si>
  <si>
    <t xml:space="preserve">6 benches </t>
  </si>
  <si>
    <t>Teak Garden Bench (Village Hall garden)</t>
  </si>
  <si>
    <t>Teak Garden Bench (Gallowsfield Wood)</t>
  </si>
  <si>
    <t xml:space="preserve">Mariana Bench -  Windgap Lane - at the top of Denny Ave near notice board </t>
  </si>
  <si>
    <t>Mariana Bench - St Mary's Ave - on the Green at Fishponds end of the road - near the bin</t>
  </si>
  <si>
    <t>Mariana Bench - The Folly Green near Oulton House</t>
  </si>
  <si>
    <t>Mariana Bench - Allotment</t>
  </si>
  <si>
    <t>Mariana Bench - King George Playing Field</t>
  </si>
  <si>
    <t>Mariana Bench - The Cricket</t>
  </si>
  <si>
    <t>Dog Bins</t>
  </si>
  <si>
    <t>Value 2024</t>
  </si>
  <si>
    <t>Green Road entrance to pavilion</t>
  </si>
  <si>
    <t>Green Road opp Primary School</t>
  </si>
  <si>
    <t>Old Street on Green near bench</t>
  </si>
  <si>
    <t>Church View next to No.27</t>
  </si>
  <si>
    <t>Turner Lane near No.2</t>
  </si>
  <si>
    <t>Fishponds Way junction with St Marys Avenue</t>
  </si>
  <si>
    <t>Denny Avenue at bottom of hammer head on left</t>
  </si>
  <si>
    <t>Millfields on FP adj to No.38</t>
  </si>
  <si>
    <t>Top of Fish Ponds Way</t>
  </si>
  <si>
    <t>Windgap Lane</t>
  </si>
  <si>
    <t>Haughley New Street</t>
  </si>
  <si>
    <t>Steggall Road</t>
  </si>
  <si>
    <t>Ladyfields footpath to Dagworth</t>
  </si>
  <si>
    <t>Castle Rise</t>
  </si>
  <si>
    <t>Litter Bins</t>
  </si>
  <si>
    <t>Duke Street at Moat</t>
  </si>
  <si>
    <t>Old Street on Green Near bench</t>
  </si>
  <si>
    <t>Old Street Outside No.41</t>
  </si>
  <si>
    <t>Old Street Co-op x2</t>
  </si>
  <si>
    <t>Fishponds Way Junction with Station Road</t>
  </si>
  <si>
    <t>Castle Rise junction with Grainge Way</t>
  </si>
  <si>
    <t>Station Road at junction with Windgap Lane</t>
  </si>
  <si>
    <t>Windgap Lane/Ladyfield junction</t>
  </si>
  <si>
    <t>Bixby Avenue outside no.20</t>
  </si>
  <si>
    <t>Green Road on Playing field</t>
  </si>
  <si>
    <t>Green Road on Playing field by shelter</t>
  </si>
  <si>
    <t>Green Road Pavilion Car park</t>
  </si>
  <si>
    <t>Value</t>
  </si>
  <si>
    <t>Co-op</t>
  </si>
  <si>
    <t>Thompson Court</t>
  </si>
  <si>
    <t>Denny Avenue</t>
  </si>
  <si>
    <t>Playing Field</t>
  </si>
  <si>
    <t>Moat</t>
  </si>
  <si>
    <t>St Mary's Avenue</t>
  </si>
  <si>
    <t>Station Road</t>
  </si>
  <si>
    <t>Bellway Development</t>
  </si>
  <si>
    <t>Bloor Development</t>
  </si>
  <si>
    <t>Haughley In Bloom Planters</t>
  </si>
  <si>
    <t>Type</t>
  </si>
  <si>
    <t>Describe</t>
  </si>
  <si>
    <t>Disposal 2022</t>
  </si>
  <si>
    <t xml:space="preserve">Purchase </t>
  </si>
  <si>
    <t>Sleeper Beds</t>
  </si>
  <si>
    <t>3 Sleeper Triangle</t>
  </si>
  <si>
    <t>Haughley Village, crossroads outside Post Officer</t>
  </si>
  <si>
    <t xml:space="preserve">2 Sleeper rectangles </t>
  </si>
  <si>
    <t>Haughley new Street East</t>
  </si>
  <si>
    <t>2 Sleeper rectangle</t>
  </si>
  <si>
    <t>Haughley new Street West</t>
  </si>
  <si>
    <t xml:space="preserve">2 Sleeper rectangle </t>
  </si>
  <si>
    <t>Haughley Green opposite Fir Tree Lane</t>
  </si>
  <si>
    <t>1 Sleeper Triangle</t>
  </si>
  <si>
    <t>Haughley Village, under village sign in Old St</t>
  </si>
  <si>
    <t>Oak Beam Beds</t>
  </si>
  <si>
    <t>Large Square</t>
  </si>
  <si>
    <t>Haughley Village, on Folly Green (Biodiversity)</t>
  </si>
  <si>
    <t>Medium Square</t>
  </si>
  <si>
    <t>Haughley village, Folly/Duke St Junction Green</t>
  </si>
  <si>
    <t>Small Square</t>
  </si>
  <si>
    <t>Haughley Village, Duke St Nr bench overlooking moat</t>
  </si>
  <si>
    <t>Haughley Village, Old Street rear of Palmers</t>
  </si>
  <si>
    <t>Tubs 2016</t>
  </si>
  <si>
    <t>Half Hogie Whiskey Barrell</t>
  </si>
  <si>
    <t>Haughley Village, Old Street, Narrow Green Heading East</t>
  </si>
  <si>
    <t>Haughley Village, Old St, Wide Green Heading West</t>
  </si>
  <si>
    <t>Tubs 2018</t>
  </si>
  <si>
    <t>Haughley village, Entrance to Harveset Close, Right</t>
  </si>
  <si>
    <t>Haughley village, Entrance to Harveset Close, Left</t>
  </si>
  <si>
    <t xml:space="preserve">Wooden raised planter </t>
  </si>
  <si>
    <t xml:space="preserve">Entrance Auction Yard </t>
  </si>
  <si>
    <t>New Recycled Containers 2022</t>
  </si>
  <si>
    <t>Bespoke Planter and Base</t>
  </si>
  <si>
    <t>Haughley Green, The Folly</t>
  </si>
  <si>
    <t>Bespoke &amp; Base</t>
  </si>
  <si>
    <t>Grit Bins</t>
  </si>
  <si>
    <t>Bottom of Eve Balfour Way</t>
  </si>
  <si>
    <t>Top of Eve Balfore Way</t>
  </si>
  <si>
    <t>entrance to Denny Avenue</t>
  </si>
  <si>
    <t>Harvest Close</t>
  </si>
  <si>
    <t>Windgap Lane/Station Road</t>
  </si>
  <si>
    <t>Windgap/Fishponds</t>
  </si>
  <si>
    <t>St Marys Avenue/Fishponds</t>
  </si>
  <si>
    <t>Thompson Close/Turner Lane</t>
  </si>
  <si>
    <t>Botto Grainge Way/Station Road</t>
  </si>
  <si>
    <t>Castle Rise opposite No.3</t>
  </si>
  <si>
    <t>Church View Opposite No.15</t>
  </si>
  <si>
    <t>The Folly near entrance to village</t>
  </si>
  <si>
    <t>Baction Road opposite School</t>
  </si>
  <si>
    <t>Firtree Lane - Haughley Green</t>
  </si>
  <si>
    <t>2 x Thomspn Court (padlocked and run by them)</t>
  </si>
  <si>
    <t>Nest Swing</t>
  </si>
  <si>
    <t>Normal Swing</t>
  </si>
  <si>
    <t>2 Multi Units</t>
  </si>
  <si>
    <t>Picnic Bench</t>
  </si>
  <si>
    <t>Rotory Swing</t>
  </si>
  <si>
    <t>Climbing Structure</t>
  </si>
  <si>
    <t>Inclusive Seasaw</t>
  </si>
  <si>
    <t>Tic Tac Play Panel</t>
  </si>
  <si>
    <t>Giant 4 in a Row Play panel</t>
  </si>
  <si>
    <t>Art Board Play Panel</t>
  </si>
  <si>
    <t>Frog Play Panel</t>
  </si>
  <si>
    <t>Picnic Table</t>
  </si>
  <si>
    <t>Wheelchair Accessible Roundabout</t>
  </si>
  <si>
    <t>Rainbow Fencing</t>
  </si>
  <si>
    <t>Single Gate</t>
  </si>
  <si>
    <t>Vechile Gate</t>
  </si>
  <si>
    <t>Surf Slide</t>
  </si>
  <si>
    <t>Diablo Multiplay unit</t>
  </si>
  <si>
    <t>Single Pyramid</t>
  </si>
  <si>
    <t>Combination Swing</t>
  </si>
  <si>
    <t>Speed Gyro</t>
  </si>
  <si>
    <t>Four Seat See Saw</t>
  </si>
  <si>
    <t>Wetpour surfacing</t>
  </si>
  <si>
    <t>Haughley Parish Council - Asset Register 2025-26</t>
  </si>
  <si>
    <t>Value 31.03.25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</si>
</sst>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8" formatCode="&quot;£&quot;#,##0.00;[Red]\-&quot;£&quot;#,##0.00"/>
    <numFmt numFmtId="44" formatCode="_-&quot;£&quot;* #,##0.00_-;\-&quot;£&quot;* #,##0.00_-;_-&quot;£&quot;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0" xfId="0" applyFont="1" applyFill="1"/>
    <xf numFmtId="0" fontId="2" fillId="0" borderId="1" xfId="0" applyFont="1" applyBorder="1"/>
    <xf numFmtId="49" fontId="2" fillId="2" borderId="1" xfId="0" applyNumberFormat="1" applyFont="1" applyFill="1" applyBorder="1"/>
    <xf numFmtId="44" fontId="2" fillId="0" borderId="1" xfId="1" applyFont="1" applyBorder="1"/>
    <xf numFmtId="0" fontId="2" fillId="2" borderId="1" xfId="0" applyFont="1" applyFill="1" applyBorder="1"/>
    <xf numFmtId="44" fontId="2" fillId="2" borderId="1" xfId="1" applyFont="1" applyFill="1" applyBorder="1"/>
    <xf numFmtId="0" fontId="2" fillId="0" borderId="1" xfId="0" applyFont="1" applyBorder="1" applyAlignment="1">
      <alignment wrapText="1"/>
    </xf>
    <xf numFmtId="49" fontId="2" fillId="0" borderId="1" xfId="0" applyNumberFormat="1" applyFont="1" applyBorder="1"/>
    <xf numFmtId="44" fontId="2" fillId="0" borderId="1" xfId="1" applyFont="1" applyFill="1" applyBorder="1"/>
    <xf numFmtId="0" fontId="4" fillId="4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49" fontId="4" fillId="4" borderId="2" xfId="1" applyNumberFormat="1" applyFont="1" applyFill="1" applyBorder="1" applyAlignment="1">
      <alignment horizontal="center"/>
    </xf>
    <xf numFmtId="49" fontId="2" fillId="2" borderId="5" xfId="0" applyNumberFormat="1" applyFont="1" applyFill="1" applyBorder="1"/>
    <xf numFmtId="49" fontId="2" fillId="2" borderId="1" xfId="1" applyNumberFormat="1" applyFont="1" applyFill="1" applyBorder="1" applyAlignment="1">
      <alignment horizontal="center"/>
    </xf>
    <xf numFmtId="44" fontId="2" fillId="2" borderId="1" xfId="1" applyFont="1" applyFill="1" applyBorder="1" applyAlignment="1"/>
    <xf numFmtId="0" fontId="2" fillId="2" borderId="1" xfId="0" applyFont="1" applyFill="1" applyBorder="1" applyAlignment="1">
      <alignment vertical="top" wrapText="1"/>
    </xf>
    <xf numFmtId="0" fontId="5" fillId="0" borderId="0" xfId="0" applyFont="1" applyAlignment="1">
      <alignment horizontal="center" vertical="center" wrapText="1"/>
    </xf>
    <xf numFmtId="44" fontId="2" fillId="2" borderId="1" xfId="1" applyFont="1" applyFill="1" applyBorder="1" applyAlignment="1">
      <alignment horizont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49" fontId="2" fillId="0" borderId="1" xfId="1" applyNumberFormat="1" applyFont="1" applyBorder="1" applyAlignment="1">
      <alignment horizontal="center"/>
    </xf>
    <xf numFmtId="49" fontId="2" fillId="0" borderId="1" xfId="1" applyNumberFormat="1" applyFont="1" applyFill="1" applyBorder="1" applyAlignment="1">
      <alignment horizontal="center"/>
    </xf>
    <xf numFmtId="49" fontId="2" fillId="0" borderId="0" xfId="1" applyNumberFormat="1" applyFont="1" applyAlignment="1">
      <alignment horizontal="center"/>
    </xf>
    <xf numFmtId="44" fontId="3" fillId="0" borderId="0" xfId="1" applyFont="1"/>
    <xf numFmtId="0" fontId="2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44" fontId="4" fillId="3" borderId="1" xfId="0" applyNumberFormat="1" applyFont="1" applyFill="1" applyBorder="1"/>
    <xf numFmtId="0" fontId="4" fillId="2" borderId="11" xfId="0" applyFont="1" applyFill="1" applyBorder="1" applyAlignment="1">
      <alignment horizontal="center"/>
    </xf>
    <xf numFmtId="0" fontId="4" fillId="2" borderId="8" xfId="0" applyFont="1" applyFill="1" applyBorder="1"/>
    <xf numFmtId="49" fontId="2" fillId="2" borderId="10" xfId="0" applyNumberFormat="1" applyFont="1" applyFill="1" applyBorder="1"/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top"/>
    </xf>
    <xf numFmtId="44" fontId="3" fillId="0" borderId="14" xfId="1" applyFont="1" applyBorder="1"/>
    <xf numFmtId="44" fontId="4" fillId="4" borderId="2" xfId="1" applyFont="1" applyFill="1" applyBorder="1" applyAlignment="1">
      <alignment horizontal="center"/>
    </xf>
    <xf numFmtId="0" fontId="2" fillId="2" borderId="10" xfId="0" applyFont="1" applyFill="1" applyBorder="1"/>
    <xf numFmtId="8" fontId="2" fillId="2" borderId="10" xfId="1" applyNumberFormat="1" applyFont="1" applyFill="1" applyBorder="1"/>
    <xf numFmtId="49" fontId="2" fillId="2" borderId="10" xfId="1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/>
    <xf numFmtId="44" fontId="0" fillId="0" borderId="1" xfId="1" applyFont="1" applyBorder="1"/>
    <xf numFmtId="44" fontId="0" fillId="0" borderId="1" xfId="0" applyNumberFormat="1" applyBorder="1"/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4" fontId="6" fillId="0" borderId="1" xfId="1" applyFont="1" applyBorder="1"/>
    <xf numFmtId="0" fontId="6" fillId="0" borderId="1" xfId="0" applyFont="1" applyBorder="1"/>
    <xf numFmtId="0" fontId="0" fillId="0" borderId="1" xfId="0" applyBorder="1" applyAlignment="1">
      <alignment vertical="center"/>
    </xf>
    <xf numFmtId="44" fontId="0" fillId="0" borderId="1" xfId="1" applyFont="1" applyBorder="1" applyAlignment="1">
      <alignment vertical="center"/>
    </xf>
    <xf numFmtId="44" fontId="0" fillId="0" borderId="1" xfId="1" applyFont="1" applyFill="1" applyBorder="1"/>
    <xf numFmtId="44" fontId="0" fillId="0" borderId="5" xfId="0" applyNumberFormat="1" applyBorder="1" applyAlignment="1">
      <alignment vertical="center"/>
    </xf>
    <xf numFmtId="49" fontId="0" fillId="0" borderId="1" xfId="0" applyNumberFormat="1" applyBorder="1" applyAlignment="1">
      <alignment vertical="center"/>
    </xf>
    <xf numFmtId="49" fontId="0" fillId="0" borderId="8" xfId="0" applyNumberFormat="1" applyBorder="1" applyAlignment="1">
      <alignment vertical="center"/>
    </xf>
    <xf numFmtId="44" fontId="3" fillId="0" borderId="1" xfId="1" applyFont="1" applyBorder="1" applyAlignment="1">
      <alignment vertical="top"/>
    </xf>
    <xf numFmtId="17" fontId="0" fillId="0" borderId="1" xfId="0" applyNumberFormat="1" applyBorder="1" applyAlignment="1">
      <alignment vertical="center"/>
    </xf>
    <xf numFmtId="17" fontId="0" fillId="0" borderId="1" xfId="0" applyNumberFormat="1" applyBorder="1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44" fontId="0" fillId="0" borderId="5" xfId="0" applyNumberFormat="1" applyBorder="1"/>
    <xf numFmtId="0" fontId="9" fillId="0" borderId="0" xfId="0" applyFont="1"/>
    <xf numFmtId="0" fontId="10" fillId="0" borderId="0" xfId="0" applyFont="1"/>
    <xf numFmtId="0" fontId="10" fillId="0" borderId="1" xfId="0" applyFont="1" applyBorder="1"/>
    <xf numFmtId="44" fontId="10" fillId="0" borderId="1" xfId="1" applyFont="1" applyBorder="1"/>
    <xf numFmtId="44" fontId="10" fillId="0" borderId="1" xfId="0" applyNumberFormat="1" applyFont="1" applyBorder="1"/>
    <xf numFmtId="0" fontId="10" fillId="0" borderId="0" xfId="0" applyFont="1" applyAlignment="1">
      <alignment vertical="top" wrapText="1"/>
    </xf>
    <xf numFmtId="0" fontId="10" fillId="0" borderId="15" xfId="0" applyFont="1" applyBorder="1"/>
    <xf numFmtId="44" fontId="10" fillId="0" borderId="0" xfId="1" applyFont="1"/>
    <xf numFmtId="0" fontId="10" fillId="0" borderId="1" xfId="0" applyFont="1" applyBorder="1" applyAlignment="1">
      <alignment horizontal="center"/>
    </xf>
    <xf numFmtId="44" fontId="10" fillId="0" borderId="1" xfId="1" applyFont="1" applyBorder="1" applyAlignment="1">
      <alignment horizontal="center"/>
    </xf>
    <xf numFmtId="44" fontId="10" fillId="0" borderId="1" xfId="1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7" fontId="0" fillId="0" borderId="0" xfId="0" applyNumberFormat="1"/>
    <xf numFmtId="44" fontId="0" fillId="0" borderId="0" xfId="1" applyFont="1"/>
    <xf numFmtId="44" fontId="0" fillId="0" borderId="16" xfId="0" applyNumberFormat="1" applyBorder="1"/>
    <xf numFmtId="0" fontId="0" fillId="0" borderId="5" xfId="0" applyBorder="1"/>
    <xf numFmtId="8" fontId="2" fillId="2" borderId="1" xfId="1" applyNumberFormat="1" applyFont="1" applyFill="1" applyBorder="1"/>
    <xf numFmtId="44" fontId="0" fillId="0" borderId="0" xfId="0" applyNumberFormat="1"/>
    <xf numFmtId="0" fontId="2" fillId="2" borderId="1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vertical="top"/>
    </xf>
    <xf numFmtId="0" fontId="2" fillId="2" borderId="5" xfId="0" applyFont="1" applyFill="1" applyBorder="1"/>
    <xf numFmtId="44" fontId="2" fillId="2" borderId="5" xfId="1" applyFont="1" applyFill="1" applyBorder="1" applyAlignment="1">
      <alignment vertical="top"/>
    </xf>
    <xf numFmtId="44" fontId="2" fillId="2" borderId="5" xfId="1" applyFont="1" applyFill="1" applyBorder="1"/>
    <xf numFmtId="49" fontId="2" fillId="2" borderId="5" xfId="1" applyNumberFormat="1" applyFont="1" applyFill="1" applyBorder="1" applyAlignment="1">
      <alignment horizontal="center"/>
    </xf>
    <xf numFmtId="44" fontId="4" fillId="5" borderId="1" xfId="0" applyNumberFormat="1" applyFont="1" applyFill="1" applyBorder="1"/>
    <xf numFmtId="0" fontId="8" fillId="0" borderId="0" xfId="0" applyFont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4" fillId="2" borderId="11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top" wrapText="1"/>
    </xf>
    <xf numFmtId="0" fontId="10" fillId="4" borderId="13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top"/>
    </xf>
    <xf numFmtId="44" fontId="0" fillId="0" borderId="0" xfId="1" applyFont="1" applyAlignment="1">
      <alignment horizontal="center" vertical="center"/>
    </xf>
    <xf numFmtId="17" fontId="3" fillId="0" borderId="0" xfId="0" applyNumberFormat="1" applyFont="1"/>
    <xf numFmtId="6" fontId="3" fillId="0" borderId="0" xfId="0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23</xdr:row>
          <xdr:rowOff>0</xdr:rowOff>
        </xdr:from>
        <xdr:to>
          <xdr:col>8</xdr:col>
          <xdr:colOff>0</xdr:colOff>
          <xdr:row>31</xdr:row>
          <xdr:rowOff>1</xdr:rowOff>
        </xdr:to>
        <xdr:pic>
          <xdr:nvPicPr>
            <xdr:cNvPr id="2" name="Picture 1">
              <a:extLst>
                <a:ext uri="{FF2B5EF4-FFF2-40B4-BE49-F238E27FC236}">
                  <a16:creationId xmlns:a16="http://schemas.microsoft.com/office/drawing/2014/main" id="{6B837298-A23B-3224-BD90-49601A8ADCE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H$24:$H$31" spid="_x0000_s102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0178143" y="4214327"/>
              <a:ext cx="933061" cy="149289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J56"/>
  <sheetViews>
    <sheetView tabSelected="1" zoomScale="98" zoomScaleNormal="98" workbookViewId="0">
      <pane xSplit="3" ySplit="10" topLeftCell="D37" activePane="bottomRight" state="frozen"/>
      <selection pane="topRight" activeCell="D1" sqref="D1"/>
      <selection pane="bottomLeft" activeCell="A15" sqref="A15"/>
      <selection pane="bottomRight" activeCell="K38" sqref="K38"/>
    </sheetView>
  </sheetViews>
  <sheetFormatPr defaultColWidth="9.109375" defaultRowHeight="14.4" x14ac:dyDescent="0.3"/>
  <cols>
    <col min="1" max="1" width="37.33203125" style="2" customWidth="1"/>
    <col min="2" max="2" width="16.44140625" style="2" bestFit="1" customWidth="1"/>
    <col min="3" max="3" width="34.6640625" style="2" customWidth="1"/>
    <col min="4" max="4" width="15.44140625" style="2" bestFit="1" customWidth="1"/>
    <col min="5" max="6" width="15.44140625" style="2" customWidth="1"/>
    <col min="7" max="7" width="13.6640625" style="4" bestFit="1" customWidth="1"/>
    <col min="8" max="8" width="13.5546875" style="30" bestFit="1" customWidth="1"/>
    <col min="9" max="9" width="9.109375" style="2"/>
    <col min="11" max="16384" width="9.109375" style="2"/>
  </cols>
  <sheetData>
    <row r="1" spans="1:86" ht="15" customHeight="1" x14ac:dyDescent="0.3">
      <c r="A1" s="92" t="s">
        <v>229</v>
      </c>
      <c r="B1" s="92"/>
      <c r="C1" s="92"/>
      <c r="D1" s="92"/>
      <c r="E1" s="92"/>
      <c r="F1" s="92"/>
      <c r="G1" s="92"/>
      <c r="H1" s="92"/>
    </row>
    <row r="2" spans="1:86" ht="15" customHeight="1" x14ac:dyDescent="0.3">
      <c r="A2" s="92"/>
      <c r="B2" s="92"/>
      <c r="C2" s="92"/>
      <c r="D2" s="92"/>
      <c r="E2" s="92"/>
      <c r="F2" s="92"/>
      <c r="G2" s="92"/>
      <c r="H2" s="92"/>
    </row>
    <row r="3" spans="1:86" ht="15" customHeight="1" thickBot="1" x14ac:dyDescent="0.35">
      <c r="A3" s="23"/>
      <c r="B3" s="23"/>
      <c r="C3" s="23"/>
      <c r="D3" s="23"/>
      <c r="E3" s="23"/>
      <c r="F3" s="23"/>
      <c r="G3" s="23"/>
    </row>
    <row r="4" spans="1:86" s="3" customFormat="1" thickBot="1" x14ac:dyDescent="0.35">
      <c r="A4" s="14" t="s">
        <v>0</v>
      </c>
      <c r="B4" s="15" t="s">
        <v>1</v>
      </c>
      <c r="C4" s="16" t="s">
        <v>2</v>
      </c>
      <c r="D4" s="17" t="s">
        <v>6</v>
      </c>
      <c r="E4" s="17" t="s">
        <v>3</v>
      </c>
      <c r="F4" s="17" t="s">
        <v>4</v>
      </c>
      <c r="G4" s="18" t="s">
        <v>5</v>
      </c>
      <c r="H4" s="41" t="s">
        <v>230</v>
      </c>
      <c r="I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</row>
    <row r="5" spans="1:86" x14ac:dyDescent="0.3">
      <c r="A5" s="38" t="s">
        <v>7</v>
      </c>
      <c r="B5" s="39"/>
      <c r="C5" s="39"/>
      <c r="D5" s="39"/>
      <c r="E5" s="39"/>
      <c r="F5" s="39"/>
      <c r="G5" s="39"/>
      <c r="H5" s="40"/>
    </row>
    <row r="6" spans="1:86" x14ac:dyDescent="0.3">
      <c r="A6" s="86" t="s">
        <v>8</v>
      </c>
      <c r="B6" s="19" t="s">
        <v>9</v>
      </c>
      <c r="C6" s="87" t="s">
        <v>10</v>
      </c>
      <c r="D6" s="88">
        <v>10404.879999999999</v>
      </c>
      <c r="E6" s="89"/>
      <c r="F6" s="89"/>
      <c r="G6" s="90"/>
      <c r="H6" s="61">
        <f t="shared" ref="H6:H17" si="0">+E6+D6-F6</f>
        <v>10404.879999999999</v>
      </c>
    </row>
    <row r="7" spans="1:86" x14ac:dyDescent="0.3">
      <c r="A7" s="9" t="s">
        <v>11</v>
      </c>
      <c r="B7" s="7" t="s">
        <v>9</v>
      </c>
      <c r="C7" s="9" t="s">
        <v>10</v>
      </c>
      <c r="D7" s="10">
        <v>1021.48</v>
      </c>
      <c r="E7" s="10">
        <v>1110.68</v>
      </c>
      <c r="F7" s="10"/>
      <c r="G7" s="20"/>
      <c r="H7" s="61">
        <f t="shared" si="0"/>
        <v>2132.16</v>
      </c>
    </row>
    <row r="8" spans="1:86" s="5" customFormat="1" ht="13.8" x14ac:dyDescent="0.3">
      <c r="A8" s="9" t="s">
        <v>12</v>
      </c>
      <c r="B8" s="7" t="s">
        <v>13</v>
      </c>
      <c r="C8" s="10"/>
      <c r="D8" s="21">
        <v>1599</v>
      </c>
      <c r="E8" s="21"/>
      <c r="F8" s="21"/>
      <c r="G8" s="24"/>
      <c r="H8" s="61">
        <f t="shared" si="0"/>
        <v>1599</v>
      </c>
    </row>
    <row r="9" spans="1:86" s="5" customFormat="1" ht="13.8" x14ac:dyDescent="0.3">
      <c r="A9" s="9" t="s">
        <v>14</v>
      </c>
      <c r="B9" s="7" t="s">
        <v>9</v>
      </c>
      <c r="C9" s="9" t="s">
        <v>10</v>
      </c>
      <c r="D9" s="10">
        <v>1166.24</v>
      </c>
      <c r="E9" s="10">
        <v>288.54000000000002</v>
      </c>
      <c r="F9" s="10"/>
      <c r="G9" s="20"/>
      <c r="H9" s="61">
        <f t="shared" si="0"/>
        <v>1454.78</v>
      </c>
    </row>
    <row r="10" spans="1:86" s="5" customFormat="1" ht="13.8" x14ac:dyDescent="0.3">
      <c r="A10" s="85" t="s">
        <v>15</v>
      </c>
      <c r="B10" s="7" t="s">
        <v>9</v>
      </c>
      <c r="C10" s="22" t="s">
        <v>16</v>
      </c>
      <c r="D10" s="10">
        <v>8582.11</v>
      </c>
      <c r="E10" s="10"/>
      <c r="F10" s="10"/>
      <c r="G10" s="20"/>
      <c r="H10" s="61">
        <f t="shared" si="0"/>
        <v>8582.11</v>
      </c>
    </row>
    <row r="11" spans="1:86" s="5" customFormat="1" ht="13.8" x14ac:dyDescent="0.3">
      <c r="A11" s="31" t="s">
        <v>17</v>
      </c>
      <c r="B11" s="7" t="s">
        <v>18</v>
      </c>
      <c r="C11" s="22" t="s">
        <v>10</v>
      </c>
      <c r="D11" s="10">
        <v>4550</v>
      </c>
      <c r="E11" s="10"/>
      <c r="F11" s="10"/>
      <c r="G11" s="20"/>
      <c r="H11" s="61">
        <f t="shared" si="0"/>
        <v>4550</v>
      </c>
    </row>
    <row r="12" spans="1:86" s="5" customFormat="1" ht="13.8" x14ac:dyDescent="0.3">
      <c r="A12" s="31" t="s">
        <v>19</v>
      </c>
      <c r="B12" s="7" t="s">
        <v>20</v>
      </c>
      <c r="C12" s="22" t="s">
        <v>21</v>
      </c>
      <c r="D12" s="10">
        <v>1152</v>
      </c>
      <c r="E12" s="10"/>
      <c r="F12" s="10"/>
      <c r="G12" s="20"/>
      <c r="H12" s="61">
        <f t="shared" si="0"/>
        <v>1152</v>
      </c>
    </row>
    <row r="13" spans="1:86" ht="12.45" customHeight="1" x14ac:dyDescent="0.3">
      <c r="A13" s="9" t="s">
        <v>22</v>
      </c>
      <c r="B13" s="7" t="s">
        <v>23</v>
      </c>
      <c r="C13" s="9" t="s">
        <v>24</v>
      </c>
      <c r="D13" s="10">
        <v>68000</v>
      </c>
      <c r="E13" s="10"/>
      <c r="F13" s="10"/>
      <c r="G13" s="20"/>
      <c r="H13" s="61">
        <f t="shared" si="0"/>
        <v>68000</v>
      </c>
    </row>
    <row r="14" spans="1:86" s="5" customFormat="1" ht="13.8" x14ac:dyDescent="0.3">
      <c r="A14" s="42" t="s">
        <v>25</v>
      </c>
      <c r="B14" s="36" t="s">
        <v>26</v>
      </c>
      <c r="C14" s="42" t="s">
        <v>27</v>
      </c>
      <c r="D14" s="43">
        <v>722</v>
      </c>
      <c r="E14" s="43"/>
      <c r="F14" s="43"/>
      <c r="G14" s="44"/>
      <c r="H14" s="61">
        <f t="shared" si="0"/>
        <v>722</v>
      </c>
    </row>
    <row r="15" spans="1:86" s="5" customFormat="1" ht="13.8" x14ac:dyDescent="0.3">
      <c r="A15" s="9" t="s">
        <v>28</v>
      </c>
      <c r="B15" s="7" t="s">
        <v>29</v>
      </c>
      <c r="C15" s="9" t="s">
        <v>30</v>
      </c>
      <c r="D15" s="83"/>
      <c r="E15" s="83">
        <v>813.27</v>
      </c>
      <c r="F15" s="83"/>
      <c r="G15" s="20"/>
      <c r="H15" s="61">
        <f t="shared" si="0"/>
        <v>813.27</v>
      </c>
    </row>
    <row r="16" spans="1:86" s="5" customFormat="1" ht="13.8" x14ac:dyDescent="0.3">
      <c r="A16" s="9" t="s">
        <v>31</v>
      </c>
      <c r="B16" s="7" t="s">
        <v>32</v>
      </c>
      <c r="C16" s="9" t="s">
        <v>33</v>
      </c>
      <c r="D16" s="83"/>
      <c r="E16" s="83">
        <v>4023.12</v>
      </c>
      <c r="F16" s="83"/>
      <c r="G16" s="20"/>
      <c r="H16" s="61">
        <f t="shared" si="0"/>
        <v>4023.12</v>
      </c>
    </row>
    <row r="17" spans="1:8" s="5" customFormat="1" ht="13.8" x14ac:dyDescent="0.3">
      <c r="A17" s="9" t="s">
        <v>34</v>
      </c>
      <c r="B17" s="7" t="s">
        <v>35</v>
      </c>
      <c r="C17" s="9" t="s">
        <v>36</v>
      </c>
      <c r="D17" s="83"/>
      <c r="E17" s="83">
        <v>1710</v>
      </c>
      <c r="F17" s="83"/>
      <c r="G17" s="20"/>
      <c r="H17" s="61">
        <f t="shared" si="0"/>
        <v>1710</v>
      </c>
    </row>
    <row r="18" spans="1:8" x14ac:dyDescent="0.3">
      <c r="A18" s="95" t="s">
        <v>37</v>
      </c>
      <c r="B18" s="96"/>
      <c r="C18" s="96"/>
      <c r="D18" s="96"/>
      <c r="E18" s="96"/>
      <c r="F18" s="96"/>
      <c r="G18" s="97"/>
      <c r="H18" s="61"/>
    </row>
    <row r="19" spans="1:8" x14ac:dyDescent="0.3">
      <c r="A19" s="9" t="s">
        <v>38</v>
      </c>
      <c r="B19" s="7"/>
      <c r="C19" s="9" t="s">
        <v>39</v>
      </c>
      <c r="D19" s="10">
        <v>1</v>
      </c>
      <c r="E19" s="10"/>
      <c r="F19" s="10"/>
      <c r="G19" s="20"/>
      <c r="H19" s="61">
        <f>+E19+D19-F19</f>
        <v>1</v>
      </c>
    </row>
    <row r="20" spans="1:8" x14ac:dyDescent="0.3">
      <c r="A20" s="9" t="s">
        <v>40</v>
      </c>
      <c r="B20" s="7" t="s">
        <v>41</v>
      </c>
      <c r="C20" s="9" t="s">
        <v>42</v>
      </c>
      <c r="D20" s="10">
        <v>1</v>
      </c>
      <c r="E20" s="10"/>
      <c r="F20" s="10"/>
      <c r="G20" s="20"/>
      <c r="H20" s="61">
        <f>+E20+D20-F20</f>
        <v>1</v>
      </c>
    </row>
    <row r="21" spans="1:8" x14ac:dyDescent="0.3">
      <c r="A21" s="9" t="s">
        <v>43</v>
      </c>
      <c r="B21" s="7"/>
      <c r="C21" s="9" t="s">
        <v>39</v>
      </c>
      <c r="D21" s="10">
        <v>1</v>
      </c>
      <c r="E21" s="10"/>
      <c r="F21" s="10"/>
      <c r="G21" s="20"/>
      <c r="H21" s="61">
        <f>+E21+D21-F21</f>
        <v>1</v>
      </c>
    </row>
    <row r="22" spans="1:8" x14ac:dyDescent="0.3">
      <c r="A22" s="9" t="s">
        <v>44</v>
      </c>
      <c r="B22" s="7"/>
      <c r="C22" s="9"/>
      <c r="D22" s="10">
        <v>1</v>
      </c>
      <c r="E22" s="10"/>
      <c r="F22" s="10"/>
      <c r="G22" s="20"/>
      <c r="H22" s="61">
        <f>+E22+D22-F22</f>
        <v>1</v>
      </c>
    </row>
    <row r="23" spans="1:8" x14ac:dyDescent="0.3">
      <c r="A23" s="37" t="s">
        <v>45</v>
      </c>
      <c r="B23" s="35"/>
      <c r="C23" s="35"/>
      <c r="D23" s="35"/>
      <c r="E23" s="35"/>
      <c r="F23" s="35"/>
      <c r="G23" s="35"/>
      <c r="H23" s="61"/>
    </row>
    <row r="24" spans="1:8" x14ac:dyDescent="0.3">
      <c r="A24" s="87" t="s">
        <v>46</v>
      </c>
      <c r="B24" s="19"/>
      <c r="C24" s="87" t="s">
        <v>47</v>
      </c>
      <c r="D24" s="89">
        <v>1050000</v>
      </c>
      <c r="E24" s="89"/>
      <c r="F24" s="89"/>
      <c r="G24" s="90"/>
      <c r="H24" s="61">
        <f t="shared" ref="H24:I31" si="1">+E24+D24-F24</f>
        <v>1050000</v>
      </c>
    </row>
    <row r="25" spans="1:8" x14ac:dyDescent="0.3">
      <c r="A25" s="87" t="s">
        <v>48</v>
      </c>
      <c r="B25" s="19" t="s">
        <v>49</v>
      </c>
      <c r="C25" s="87" t="s">
        <v>47</v>
      </c>
      <c r="D25" s="89">
        <v>92486</v>
      </c>
      <c r="E25" s="89"/>
      <c r="F25" s="89"/>
      <c r="G25" s="90"/>
      <c r="H25" s="61">
        <f t="shared" si="1"/>
        <v>92486</v>
      </c>
    </row>
    <row r="26" spans="1:8" x14ac:dyDescent="0.3">
      <c r="A26" s="9" t="s">
        <v>50</v>
      </c>
      <c r="B26" s="7"/>
      <c r="C26" s="9" t="s">
        <v>51</v>
      </c>
      <c r="D26" s="10">
        <v>450000</v>
      </c>
      <c r="E26" s="10"/>
      <c r="F26" s="10"/>
      <c r="G26" s="20"/>
      <c r="H26" s="61">
        <f t="shared" si="1"/>
        <v>450000</v>
      </c>
    </row>
    <row r="27" spans="1:8" x14ac:dyDescent="0.3">
      <c r="A27" s="9" t="s">
        <v>52</v>
      </c>
      <c r="B27" s="7"/>
      <c r="C27" s="9" t="s">
        <v>53</v>
      </c>
      <c r="D27" s="10">
        <v>15000</v>
      </c>
      <c r="E27" s="10"/>
      <c r="F27" s="10"/>
      <c r="G27" s="20"/>
      <c r="H27" s="61">
        <f t="shared" si="1"/>
        <v>15000</v>
      </c>
    </row>
    <row r="28" spans="1:8" x14ac:dyDescent="0.3">
      <c r="A28" s="9" t="s">
        <v>54</v>
      </c>
      <c r="B28" s="7" t="s">
        <v>55</v>
      </c>
      <c r="C28" s="9" t="s">
        <v>40</v>
      </c>
      <c r="D28" s="10">
        <v>3039</v>
      </c>
      <c r="E28" s="10"/>
      <c r="F28" s="10"/>
      <c r="G28" s="20"/>
      <c r="H28" s="61">
        <f t="shared" si="1"/>
        <v>3039</v>
      </c>
    </row>
    <row r="29" spans="1:8" x14ac:dyDescent="0.3">
      <c r="A29" s="9" t="s">
        <v>56</v>
      </c>
      <c r="B29" s="7" t="s">
        <v>18</v>
      </c>
      <c r="C29" s="9" t="s">
        <v>40</v>
      </c>
      <c r="D29" s="10">
        <v>904</v>
      </c>
      <c r="E29" s="10"/>
      <c r="F29" s="10"/>
      <c r="G29" s="20"/>
      <c r="H29" s="61">
        <f t="shared" si="1"/>
        <v>904</v>
      </c>
    </row>
    <row r="30" spans="1:8" x14ac:dyDescent="0.3">
      <c r="A30" s="9" t="s">
        <v>57</v>
      </c>
      <c r="B30" s="7"/>
      <c r="C30" s="9" t="s">
        <v>58</v>
      </c>
      <c r="D30" s="10">
        <v>7998</v>
      </c>
      <c r="E30" s="10"/>
      <c r="F30" s="10"/>
      <c r="G30" s="20"/>
      <c r="H30" s="61">
        <f t="shared" si="1"/>
        <v>7998</v>
      </c>
    </row>
    <row r="31" spans="1:8" x14ac:dyDescent="0.3">
      <c r="A31" s="9" t="s">
        <v>59</v>
      </c>
      <c r="B31" s="7" t="s">
        <v>60</v>
      </c>
      <c r="C31" s="9" t="s">
        <v>61</v>
      </c>
      <c r="D31" s="10">
        <v>1800</v>
      </c>
      <c r="E31" s="10"/>
      <c r="F31" s="10"/>
      <c r="G31" s="20"/>
      <c r="H31" s="61">
        <f t="shared" si="1"/>
        <v>1800</v>
      </c>
    </row>
    <row r="32" spans="1:8" x14ac:dyDescent="0.3">
      <c r="A32" s="37" t="s">
        <v>62</v>
      </c>
      <c r="B32" s="35"/>
      <c r="C32" s="35"/>
      <c r="D32" s="35"/>
      <c r="E32" s="35"/>
      <c r="F32" s="35"/>
      <c r="G32" s="35"/>
      <c r="H32" s="61"/>
    </row>
    <row r="33" spans="1:88" s="5" customFormat="1" ht="13.8" x14ac:dyDescent="0.3">
      <c r="A33" s="9" t="s">
        <v>63</v>
      </c>
      <c r="B33" s="7" t="s">
        <v>55</v>
      </c>
      <c r="C33" s="9" t="s">
        <v>64</v>
      </c>
      <c r="D33" s="10">
        <v>820</v>
      </c>
      <c r="E33" s="10"/>
      <c r="F33" s="10"/>
      <c r="G33" s="20"/>
      <c r="H33" s="61">
        <f t="shared" ref="H33:H46" si="2">+E33+D33-F33</f>
        <v>820</v>
      </c>
    </row>
    <row r="34" spans="1:88" s="5" customFormat="1" ht="13.8" x14ac:dyDescent="0.3">
      <c r="A34" s="9" t="s">
        <v>65</v>
      </c>
      <c r="B34" s="7" t="s">
        <v>66</v>
      </c>
      <c r="C34" s="9"/>
      <c r="D34" s="10">
        <v>5600</v>
      </c>
      <c r="E34" s="10"/>
      <c r="F34" s="10"/>
      <c r="G34" s="20"/>
      <c r="H34" s="61">
        <f t="shared" si="2"/>
        <v>5600</v>
      </c>
    </row>
    <row r="35" spans="1:88" s="5" customFormat="1" ht="13.8" x14ac:dyDescent="0.3">
      <c r="A35" s="9" t="s">
        <v>67</v>
      </c>
      <c r="B35" s="7"/>
      <c r="C35" s="9" t="s">
        <v>68</v>
      </c>
      <c r="D35" s="10"/>
      <c r="E35" s="10">
        <f>2250*3</f>
        <v>6750</v>
      </c>
      <c r="F35" s="10"/>
      <c r="G35" s="20"/>
      <c r="H35" s="61">
        <f t="shared" si="2"/>
        <v>6750</v>
      </c>
    </row>
    <row r="36" spans="1:88" x14ac:dyDescent="0.3">
      <c r="A36" s="9" t="s">
        <v>69</v>
      </c>
      <c r="B36" s="7"/>
      <c r="C36" s="9"/>
      <c r="D36" s="10">
        <v>3003</v>
      </c>
      <c r="E36" s="10"/>
      <c r="F36" s="10"/>
      <c r="G36" s="20"/>
      <c r="H36" s="61">
        <f t="shared" si="2"/>
        <v>3003</v>
      </c>
    </row>
    <row r="37" spans="1:88" s="5" customFormat="1" ht="13.8" x14ac:dyDescent="0.3">
      <c r="A37" s="93" t="s">
        <v>70</v>
      </c>
      <c r="B37" s="7"/>
      <c r="C37" s="9"/>
      <c r="D37" s="10">
        <v>100</v>
      </c>
      <c r="E37" s="10"/>
      <c r="F37" s="10"/>
      <c r="G37" s="20"/>
      <c r="H37" s="61">
        <f t="shared" si="2"/>
        <v>100</v>
      </c>
    </row>
    <row r="38" spans="1:88" s="5" customFormat="1" ht="13.8" x14ac:dyDescent="0.3">
      <c r="A38" s="94"/>
      <c r="B38" s="7" t="s">
        <v>71</v>
      </c>
      <c r="C38" s="9" t="s">
        <v>72</v>
      </c>
      <c r="D38" s="10">
        <v>337.98</v>
      </c>
      <c r="E38" s="10"/>
      <c r="F38" s="10"/>
      <c r="G38" s="20"/>
      <c r="H38" s="61">
        <f t="shared" si="2"/>
        <v>337.98</v>
      </c>
    </row>
    <row r="39" spans="1:88" x14ac:dyDescent="0.3">
      <c r="A39" s="32" t="s">
        <v>73</v>
      </c>
      <c r="B39" s="7"/>
      <c r="C39" s="11" t="s">
        <v>10</v>
      </c>
      <c r="D39" s="8">
        <v>2076.7600000000002</v>
      </c>
      <c r="E39" s="8"/>
      <c r="F39" s="8"/>
      <c r="G39" s="27"/>
      <c r="H39" s="61">
        <f t="shared" si="2"/>
        <v>2076.7600000000002</v>
      </c>
    </row>
    <row r="40" spans="1:88" s="5" customFormat="1" ht="13.8" x14ac:dyDescent="0.3">
      <c r="A40" s="6" t="s">
        <v>74</v>
      </c>
      <c r="B40" s="12"/>
      <c r="C40" s="6"/>
      <c r="D40" s="13">
        <v>799</v>
      </c>
      <c r="E40" s="13"/>
      <c r="F40" s="13"/>
      <c r="G40" s="28"/>
      <c r="H40" s="61">
        <f t="shared" si="2"/>
        <v>799</v>
      </c>
      <c r="I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</row>
    <row r="41" spans="1:88" s="5" customFormat="1" ht="13.8" x14ac:dyDescent="0.3">
      <c r="A41" s="9" t="s">
        <v>75</v>
      </c>
      <c r="B41" s="7" t="s">
        <v>23</v>
      </c>
      <c r="C41" s="9" t="s">
        <v>76</v>
      </c>
      <c r="D41" s="10">
        <v>220</v>
      </c>
      <c r="E41" s="10"/>
      <c r="F41" s="10"/>
      <c r="G41" s="20"/>
      <c r="H41" s="61">
        <f t="shared" si="2"/>
        <v>220</v>
      </c>
    </row>
    <row r="42" spans="1:88" s="5" customFormat="1" ht="13.8" x14ac:dyDescent="0.3">
      <c r="A42" s="9" t="s">
        <v>77</v>
      </c>
      <c r="B42" s="7"/>
      <c r="C42" s="9" t="s">
        <v>78</v>
      </c>
      <c r="D42" s="10">
        <v>85</v>
      </c>
      <c r="E42" s="10"/>
      <c r="F42" s="10"/>
      <c r="G42" s="20"/>
      <c r="H42" s="61">
        <f t="shared" si="2"/>
        <v>85</v>
      </c>
    </row>
    <row r="43" spans="1:88" s="5" customFormat="1" ht="13.8" x14ac:dyDescent="0.3">
      <c r="A43" s="9" t="s">
        <v>79</v>
      </c>
      <c r="B43" s="7" t="s">
        <v>80</v>
      </c>
      <c r="C43" s="9" t="s">
        <v>72</v>
      </c>
      <c r="D43" s="10">
        <v>317.45</v>
      </c>
      <c r="E43" s="10"/>
      <c r="F43" s="10"/>
      <c r="G43" s="20"/>
      <c r="H43" s="61">
        <f t="shared" si="2"/>
        <v>317.45</v>
      </c>
    </row>
    <row r="44" spans="1:88" s="5" customFormat="1" ht="13.8" x14ac:dyDescent="0.3">
      <c r="A44" s="9" t="s">
        <v>81</v>
      </c>
      <c r="B44" s="7" t="s">
        <v>80</v>
      </c>
      <c r="C44" s="9" t="s">
        <v>82</v>
      </c>
      <c r="D44" s="10">
        <v>99.95</v>
      </c>
      <c r="E44" s="10"/>
      <c r="F44" s="10"/>
      <c r="G44" s="20"/>
      <c r="H44" s="61">
        <f t="shared" si="2"/>
        <v>99.95</v>
      </c>
    </row>
    <row r="45" spans="1:88" s="5" customFormat="1" ht="13.8" x14ac:dyDescent="0.3">
      <c r="A45" s="9" t="s">
        <v>83</v>
      </c>
      <c r="B45" s="7" t="s">
        <v>84</v>
      </c>
      <c r="C45" s="9" t="s">
        <v>72</v>
      </c>
      <c r="D45" s="10">
        <v>3515.65</v>
      </c>
      <c r="E45" s="10"/>
      <c r="F45" s="10"/>
      <c r="G45" s="20"/>
      <c r="H45" s="61">
        <f t="shared" si="2"/>
        <v>3515.65</v>
      </c>
    </row>
    <row r="46" spans="1:88" s="5" customFormat="1" ht="13.8" x14ac:dyDescent="0.3">
      <c r="A46" s="9" t="s">
        <v>85</v>
      </c>
      <c r="B46" s="7" t="s">
        <v>86</v>
      </c>
      <c r="C46" s="9" t="s">
        <v>72</v>
      </c>
      <c r="D46" s="10">
        <v>165.41</v>
      </c>
      <c r="E46" s="10"/>
      <c r="F46" s="10"/>
      <c r="G46" s="20"/>
      <c r="H46" s="61">
        <f t="shared" si="2"/>
        <v>165.41</v>
      </c>
    </row>
    <row r="47" spans="1:88" x14ac:dyDescent="0.3">
      <c r="A47" s="34" t="s">
        <v>87</v>
      </c>
      <c r="B47" s="35"/>
      <c r="C47" s="35"/>
      <c r="D47" s="35"/>
      <c r="E47" s="35"/>
      <c r="F47" s="35"/>
      <c r="G47" s="35"/>
      <c r="H47" s="61"/>
    </row>
    <row r="48" spans="1:88" x14ac:dyDescent="0.3">
      <c r="A48" s="6" t="s">
        <v>88</v>
      </c>
      <c r="B48" s="7" t="s">
        <v>9</v>
      </c>
      <c r="C48" s="6" t="s">
        <v>89</v>
      </c>
      <c r="D48" s="8">
        <v>74291.69</v>
      </c>
      <c r="E48" s="8">
        <v>39333</v>
      </c>
      <c r="F48" s="8"/>
      <c r="G48" s="27"/>
      <c r="H48" s="61">
        <f>+E48+D48-F48</f>
        <v>113624.69</v>
      </c>
    </row>
    <row r="49" spans="1:8" x14ac:dyDescent="0.3">
      <c r="A49" s="6" t="s">
        <v>90</v>
      </c>
      <c r="B49" s="7"/>
      <c r="C49" s="6" t="s">
        <v>78</v>
      </c>
      <c r="D49" s="8">
        <v>170</v>
      </c>
      <c r="E49" s="8"/>
      <c r="F49" s="8">
        <v>170</v>
      </c>
      <c r="G49" s="27" t="s">
        <v>91</v>
      </c>
      <c r="H49" s="61">
        <f>+E49+D49-F49</f>
        <v>0</v>
      </c>
    </row>
    <row r="50" spans="1:8" x14ac:dyDescent="0.3">
      <c r="A50" s="6" t="s">
        <v>92</v>
      </c>
      <c r="B50" s="7" t="s">
        <v>93</v>
      </c>
      <c r="C50" s="6" t="s">
        <v>94</v>
      </c>
      <c r="D50" s="8"/>
      <c r="E50" s="8">
        <v>69149.17</v>
      </c>
      <c r="F50" s="8"/>
      <c r="G50" s="27"/>
      <c r="H50" s="61">
        <f>+E50+D50-F50</f>
        <v>69149.17</v>
      </c>
    </row>
    <row r="51" spans="1:8" s="5" customFormat="1" ht="13.8" x14ac:dyDescent="0.3">
      <c r="A51" s="9" t="s">
        <v>95</v>
      </c>
      <c r="B51" s="7" t="s">
        <v>96</v>
      </c>
      <c r="C51" s="9" t="s">
        <v>97</v>
      </c>
      <c r="D51" s="10">
        <v>49200</v>
      </c>
      <c r="E51" s="10"/>
      <c r="F51" s="10"/>
      <c r="G51" s="20"/>
      <c r="H51" s="61">
        <f>+E51+D51-F51</f>
        <v>49200</v>
      </c>
    </row>
    <row r="52" spans="1:8" s="5" customFormat="1" ht="13.8" x14ac:dyDescent="0.3">
      <c r="A52" s="9" t="s">
        <v>98</v>
      </c>
      <c r="B52" s="7" t="s">
        <v>96</v>
      </c>
      <c r="C52" s="9" t="s">
        <v>97</v>
      </c>
      <c r="D52" s="10">
        <v>7089</v>
      </c>
      <c r="E52" s="10"/>
      <c r="F52" s="10"/>
      <c r="G52" s="20"/>
      <c r="H52" s="61">
        <f>+E52+D52-F52</f>
        <v>7089</v>
      </c>
    </row>
    <row r="53" spans="1:8" x14ac:dyDescent="0.3">
      <c r="A53" s="6"/>
      <c r="B53" s="6"/>
      <c r="C53" s="6"/>
      <c r="D53" s="33">
        <f>SUM(D5:D52)</f>
        <v>1866319.5999999996</v>
      </c>
      <c r="E53" s="33">
        <f>SUM(E5:E52)</f>
        <v>123177.78</v>
      </c>
      <c r="F53" s="33">
        <f>SUM(F5:F52)</f>
        <v>170</v>
      </c>
      <c r="G53" s="27"/>
      <c r="H53" s="91">
        <f>SUM(H5:H52)</f>
        <v>1989327.3799999997</v>
      </c>
    </row>
    <row r="54" spans="1:8" x14ac:dyDescent="0.3">
      <c r="A54" s="1"/>
      <c r="B54" s="1"/>
      <c r="C54" s="1"/>
      <c r="D54" s="1"/>
      <c r="E54" s="1"/>
      <c r="F54" s="1"/>
      <c r="G54" s="29"/>
    </row>
    <row r="55" spans="1:8" x14ac:dyDescent="0.3">
      <c r="B55" s="105"/>
      <c r="E55" s="106"/>
    </row>
    <row r="56" spans="1:8" x14ac:dyDescent="0.3">
      <c r="B56" s="105"/>
      <c r="E56" s="106"/>
    </row>
  </sheetData>
  <sortState xmlns:xlrd2="http://schemas.microsoft.com/office/spreadsheetml/2017/richdata2" ref="A41:G52">
    <sortCondition ref="A41"/>
  </sortState>
  <mergeCells count="3">
    <mergeCell ref="A1:H2"/>
    <mergeCell ref="A37:A38"/>
    <mergeCell ref="A18:G18"/>
  </mergeCells>
  <phoneticPr fontId="11" type="noConversion"/>
  <pageMargins left="0.23622047244094491" right="0.23622047244094491" top="0.74803149606299213" bottom="0.74803149606299213" header="0.31496062992125984" footer="0.31496062992125984"/>
  <pageSetup paperSize="9" scale="96" fitToHeight="0" orientation="landscape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B3FB7-FA71-4388-B814-ECD4FE77214E}">
  <dimension ref="A1:I40"/>
  <sheetViews>
    <sheetView workbookViewId="0">
      <selection activeCell="F2" sqref="F2"/>
    </sheetView>
  </sheetViews>
  <sheetFormatPr defaultColWidth="8.6640625" defaultRowHeight="14.4" x14ac:dyDescent="0.3"/>
  <cols>
    <col min="1" max="1" width="73.6640625" bestFit="1" customWidth="1"/>
    <col min="2" max="2" width="15.33203125" style="47" bestFit="1" customWidth="1"/>
    <col min="3" max="3" width="11.33203125" bestFit="1" customWidth="1"/>
    <col min="5" max="5" width="10.33203125" bestFit="1" customWidth="1"/>
    <col min="6" max="6" width="11.33203125" bestFit="1" customWidth="1"/>
  </cols>
  <sheetData>
    <row r="1" spans="1:9" x14ac:dyDescent="0.3">
      <c r="A1" s="98" t="s">
        <v>99</v>
      </c>
      <c r="B1" s="98"/>
      <c r="C1" s="98"/>
      <c r="D1" s="98"/>
      <c r="E1" s="98"/>
      <c r="F1" s="98"/>
    </row>
    <row r="2" spans="1:9" x14ac:dyDescent="0.3">
      <c r="A2" s="51" t="s">
        <v>2</v>
      </c>
      <c r="B2" s="51" t="s">
        <v>100</v>
      </c>
      <c r="C2" s="52" t="s">
        <v>101</v>
      </c>
      <c r="D2" s="53" t="s">
        <v>102</v>
      </c>
      <c r="E2" s="54" t="s">
        <v>103</v>
      </c>
      <c r="F2" s="54" t="s">
        <v>104</v>
      </c>
    </row>
    <row r="3" spans="1:9" x14ac:dyDescent="0.3">
      <c r="A3" s="6" t="s">
        <v>105</v>
      </c>
      <c r="B3" s="77"/>
      <c r="C3" s="69">
        <v>4048.88</v>
      </c>
      <c r="D3" s="68"/>
      <c r="E3" s="68"/>
      <c r="F3" s="70">
        <f>+C3+E3</f>
        <v>4048.88</v>
      </c>
    </row>
    <row r="4" spans="1:9" x14ac:dyDescent="0.3">
      <c r="A4" s="6" t="s">
        <v>78</v>
      </c>
      <c r="B4" s="77">
        <v>2010</v>
      </c>
      <c r="C4" s="69">
        <v>706</v>
      </c>
      <c r="D4" s="68"/>
      <c r="E4" s="68"/>
      <c r="F4" s="70">
        <f t="shared" ref="F4:F18" si="0">+C4+E4</f>
        <v>706</v>
      </c>
    </row>
    <row r="5" spans="1:9" x14ac:dyDescent="0.3">
      <c r="A5" s="6" t="s">
        <v>106</v>
      </c>
      <c r="B5" s="77">
        <v>2022</v>
      </c>
      <c r="C5" s="68"/>
      <c r="D5" s="68"/>
      <c r="E5" s="69">
        <v>350</v>
      </c>
      <c r="F5" s="70">
        <f t="shared" si="0"/>
        <v>350</v>
      </c>
    </row>
    <row r="6" spans="1:9" x14ac:dyDescent="0.3">
      <c r="A6" s="6" t="s">
        <v>106</v>
      </c>
      <c r="B6" s="77">
        <v>2022</v>
      </c>
      <c r="C6" s="68"/>
      <c r="D6" s="68"/>
      <c r="E6" s="69">
        <v>350</v>
      </c>
      <c r="F6" s="70">
        <f t="shared" si="0"/>
        <v>350</v>
      </c>
    </row>
    <row r="7" spans="1:9" x14ac:dyDescent="0.3">
      <c r="A7" s="6" t="s">
        <v>107</v>
      </c>
      <c r="B7" s="77">
        <v>2022</v>
      </c>
      <c r="C7" s="68"/>
      <c r="D7" s="68"/>
      <c r="E7" s="69">
        <v>350</v>
      </c>
      <c r="F7" s="70">
        <f t="shared" si="0"/>
        <v>350</v>
      </c>
    </row>
    <row r="8" spans="1:9" x14ac:dyDescent="0.3">
      <c r="A8" s="6" t="s">
        <v>107</v>
      </c>
      <c r="B8" s="77">
        <v>2022</v>
      </c>
      <c r="C8" s="68"/>
      <c r="D8" s="68"/>
      <c r="E8" s="69">
        <v>350</v>
      </c>
      <c r="F8" s="70">
        <f t="shared" si="0"/>
        <v>350</v>
      </c>
    </row>
    <row r="9" spans="1:9" x14ac:dyDescent="0.3">
      <c r="A9" s="6" t="s">
        <v>108</v>
      </c>
      <c r="B9" s="77">
        <v>2022</v>
      </c>
      <c r="C9" s="68"/>
      <c r="D9" s="68"/>
      <c r="E9" s="69">
        <v>425</v>
      </c>
      <c r="F9" s="70">
        <f t="shared" si="0"/>
        <v>425</v>
      </c>
    </row>
    <row r="10" spans="1:9" x14ac:dyDescent="0.3">
      <c r="A10" s="6" t="s">
        <v>109</v>
      </c>
      <c r="B10" s="77">
        <v>2022</v>
      </c>
      <c r="C10" s="68"/>
      <c r="D10" s="68"/>
      <c r="E10" s="69">
        <v>425</v>
      </c>
      <c r="F10" s="70">
        <f t="shared" si="0"/>
        <v>425</v>
      </c>
    </row>
    <row r="11" spans="1:9" x14ac:dyDescent="0.3">
      <c r="A11" s="6" t="s">
        <v>110</v>
      </c>
      <c r="B11" s="77">
        <v>2022</v>
      </c>
      <c r="C11" s="68"/>
      <c r="D11" s="68"/>
      <c r="E11" s="69">
        <v>425</v>
      </c>
      <c r="F11" s="70">
        <f t="shared" si="0"/>
        <v>425</v>
      </c>
      <c r="G11" s="66"/>
      <c r="H11" s="66"/>
      <c r="I11" s="66"/>
    </row>
    <row r="12" spans="1:9" x14ac:dyDescent="0.3">
      <c r="A12" s="6" t="s">
        <v>111</v>
      </c>
      <c r="B12" s="77">
        <v>2022</v>
      </c>
      <c r="C12" s="68"/>
      <c r="D12" s="68"/>
      <c r="E12" s="69">
        <v>425</v>
      </c>
      <c r="F12" s="70">
        <f t="shared" si="0"/>
        <v>425</v>
      </c>
    </row>
    <row r="13" spans="1:9" x14ac:dyDescent="0.3">
      <c r="A13" s="6" t="s">
        <v>112</v>
      </c>
      <c r="B13" s="77">
        <v>2022</v>
      </c>
      <c r="C13" s="68"/>
      <c r="D13" s="68"/>
      <c r="E13" s="69">
        <v>425</v>
      </c>
      <c r="F13" s="70">
        <f t="shared" si="0"/>
        <v>425</v>
      </c>
    </row>
    <row r="14" spans="1:9" x14ac:dyDescent="0.3">
      <c r="A14" s="6" t="s">
        <v>112</v>
      </c>
      <c r="B14" s="77">
        <v>2022</v>
      </c>
      <c r="C14" s="68"/>
      <c r="D14" s="68"/>
      <c r="E14" s="69">
        <v>425</v>
      </c>
      <c r="F14" s="70">
        <f t="shared" si="0"/>
        <v>425</v>
      </c>
    </row>
    <row r="15" spans="1:9" x14ac:dyDescent="0.3">
      <c r="A15" s="6" t="s">
        <v>112</v>
      </c>
      <c r="B15" s="77">
        <v>2022</v>
      </c>
      <c r="C15" s="68"/>
      <c r="D15" s="68"/>
      <c r="E15" s="69">
        <v>425</v>
      </c>
      <c r="F15" s="70">
        <f t="shared" si="0"/>
        <v>425</v>
      </c>
    </row>
    <row r="16" spans="1:9" x14ac:dyDescent="0.3">
      <c r="A16" s="6" t="s">
        <v>112</v>
      </c>
      <c r="B16" s="77">
        <v>2022</v>
      </c>
      <c r="C16" s="68"/>
      <c r="D16" s="68"/>
      <c r="E16" s="69">
        <v>425</v>
      </c>
      <c r="F16" s="70">
        <f t="shared" si="0"/>
        <v>425</v>
      </c>
    </row>
    <row r="17" spans="1:7" x14ac:dyDescent="0.3">
      <c r="A17" s="6" t="s">
        <v>113</v>
      </c>
      <c r="B17" s="77">
        <v>2022</v>
      </c>
      <c r="C17" s="68"/>
      <c r="D17" s="68"/>
      <c r="E17" s="69">
        <v>425</v>
      </c>
      <c r="F17" s="70">
        <f t="shared" si="0"/>
        <v>425</v>
      </c>
    </row>
    <row r="18" spans="1:7" x14ac:dyDescent="0.3">
      <c r="A18" s="6" t="s">
        <v>113</v>
      </c>
      <c r="B18" s="77">
        <v>2022</v>
      </c>
      <c r="C18" s="68"/>
      <c r="D18" s="68"/>
      <c r="E18" s="69">
        <v>425</v>
      </c>
      <c r="F18" s="70">
        <f t="shared" si="0"/>
        <v>425</v>
      </c>
      <c r="G18" s="66"/>
    </row>
    <row r="19" spans="1:7" x14ac:dyDescent="0.3">
      <c r="A19" s="1"/>
      <c r="B19" s="78"/>
      <c r="C19" s="69">
        <f>SUM(C3:C18)</f>
        <v>4754.88</v>
      </c>
      <c r="D19" s="69">
        <f t="shared" ref="D19:F19" si="1">SUM(D3:D18)</f>
        <v>0</v>
      </c>
      <c r="E19" s="69">
        <f t="shared" si="1"/>
        <v>5650</v>
      </c>
      <c r="F19" s="69">
        <f t="shared" si="1"/>
        <v>10404.880000000001</v>
      </c>
    </row>
    <row r="20" spans="1:7" x14ac:dyDescent="0.3">
      <c r="A20" s="25"/>
      <c r="B20" s="45"/>
    </row>
    <row r="21" spans="1:7" x14ac:dyDescent="0.3">
      <c r="A21" s="25"/>
      <c r="B21" s="45"/>
    </row>
    <row r="22" spans="1:7" x14ac:dyDescent="0.3">
      <c r="A22" s="25"/>
      <c r="B22" s="45"/>
    </row>
    <row r="23" spans="1:7" x14ac:dyDescent="0.3">
      <c r="A23" s="25"/>
      <c r="B23" s="45"/>
    </row>
    <row r="24" spans="1:7" x14ac:dyDescent="0.3">
      <c r="A24" s="25"/>
      <c r="B24" s="45"/>
    </row>
    <row r="25" spans="1:7" x14ac:dyDescent="0.3">
      <c r="A25" s="25"/>
      <c r="B25" s="45"/>
    </row>
    <row r="26" spans="1:7" x14ac:dyDescent="0.3">
      <c r="A26" s="25"/>
      <c r="B26" s="45"/>
    </row>
    <row r="27" spans="1:7" x14ac:dyDescent="0.3">
      <c r="A27" s="25"/>
      <c r="B27" s="45"/>
    </row>
    <row r="28" spans="1:7" x14ac:dyDescent="0.3">
      <c r="A28" s="25"/>
      <c r="B28" s="45"/>
    </row>
    <row r="29" spans="1:7" x14ac:dyDescent="0.3">
      <c r="A29" s="26"/>
      <c r="B29" s="46"/>
    </row>
    <row r="30" spans="1:7" x14ac:dyDescent="0.3">
      <c r="A30" s="25"/>
      <c r="B30" s="45"/>
    </row>
    <row r="31" spans="1:7" x14ac:dyDescent="0.3">
      <c r="A31" s="25"/>
      <c r="B31" s="45"/>
    </row>
    <row r="32" spans="1:7" x14ac:dyDescent="0.3">
      <c r="A32" s="25"/>
      <c r="B32" s="45"/>
    </row>
    <row r="33" spans="1:2" x14ac:dyDescent="0.3">
      <c r="A33" s="25"/>
      <c r="B33" s="45"/>
    </row>
    <row r="34" spans="1:2" x14ac:dyDescent="0.3">
      <c r="A34" s="25"/>
      <c r="B34" s="45"/>
    </row>
    <row r="35" spans="1:2" x14ac:dyDescent="0.3">
      <c r="A35" s="25"/>
      <c r="B35" s="45"/>
    </row>
    <row r="36" spans="1:2" x14ac:dyDescent="0.3">
      <c r="A36" s="25"/>
      <c r="B36" s="45"/>
    </row>
    <row r="37" spans="1:2" x14ac:dyDescent="0.3">
      <c r="A37" s="25"/>
      <c r="B37" s="45"/>
    </row>
    <row r="38" spans="1:2" x14ac:dyDescent="0.3">
      <c r="A38" s="25"/>
      <c r="B38" s="45"/>
    </row>
    <row r="39" spans="1:2" x14ac:dyDescent="0.3">
      <c r="A39" s="25"/>
      <c r="B39" s="45"/>
    </row>
    <row r="40" spans="1:2" x14ac:dyDescent="0.3">
      <c r="A40" s="25"/>
      <c r="B40" s="45"/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2"/>
  <sheetViews>
    <sheetView workbookViewId="0">
      <selection activeCell="H25" sqref="H25"/>
    </sheetView>
  </sheetViews>
  <sheetFormatPr defaultColWidth="8.6640625" defaultRowHeight="14.4" x14ac:dyDescent="0.3"/>
  <cols>
    <col min="1" max="1" width="41.6640625" bestFit="1" customWidth="1"/>
    <col min="2" max="2" width="15.33203125" bestFit="1" customWidth="1"/>
    <col min="3" max="3" width="10.33203125" bestFit="1" customWidth="1"/>
    <col min="5" max="6" width="10.33203125" bestFit="1" customWidth="1"/>
  </cols>
  <sheetData>
    <row r="1" spans="1:6" x14ac:dyDescent="0.3">
      <c r="A1" s="99" t="s">
        <v>114</v>
      </c>
      <c r="B1" s="99"/>
      <c r="C1" s="99"/>
      <c r="D1" s="99"/>
      <c r="E1" s="99"/>
      <c r="F1" s="99"/>
    </row>
    <row r="2" spans="1:6" x14ac:dyDescent="0.3">
      <c r="A2" s="51" t="s">
        <v>2</v>
      </c>
      <c r="B2" s="51" t="s">
        <v>100</v>
      </c>
      <c r="C2" s="52" t="s">
        <v>104</v>
      </c>
      <c r="D2" s="53" t="s">
        <v>102</v>
      </c>
      <c r="E2" s="54" t="s">
        <v>103</v>
      </c>
      <c r="F2" s="54" t="s">
        <v>115</v>
      </c>
    </row>
    <row r="3" spans="1:6" x14ac:dyDescent="0.3">
      <c r="A3" s="55" t="s">
        <v>116</v>
      </c>
      <c r="B3" s="55"/>
      <c r="C3" s="49">
        <f>721/10</f>
        <v>72.099999999999994</v>
      </c>
      <c r="D3" s="48"/>
      <c r="E3" s="48"/>
      <c r="F3" s="50">
        <f>+C3-D3+E3</f>
        <v>72.099999999999994</v>
      </c>
    </row>
    <row r="4" spans="1:6" x14ac:dyDescent="0.3">
      <c r="A4" s="55" t="s">
        <v>117</v>
      </c>
      <c r="B4" s="55"/>
      <c r="C4" s="49">
        <f t="shared" ref="C4:C12" si="0">721/10</f>
        <v>72.099999999999994</v>
      </c>
      <c r="D4" s="48"/>
      <c r="E4" s="48"/>
      <c r="F4" s="50">
        <f t="shared" ref="F4:F12" si="1">+C4-D4+E4</f>
        <v>72.099999999999994</v>
      </c>
    </row>
    <row r="5" spans="1:6" x14ac:dyDescent="0.3">
      <c r="A5" s="55" t="s">
        <v>118</v>
      </c>
      <c r="B5" s="55"/>
      <c r="C5" s="49">
        <f t="shared" si="0"/>
        <v>72.099999999999994</v>
      </c>
      <c r="D5" s="48"/>
      <c r="E5" s="48"/>
      <c r="F5" s="50">
        <f t="shared" si="1"/>
        <v>72.099999999999994</v>
      </c>
    </row>
    <row r="6" spans="1:6" x14ac:dyDescent="0.3">
      <c r="A6" s="55" t="s">
        <v>119</v>
      </c>
      <c r="B6" s="55"/>
      <c r="C6" s="49">
        <f t="shared" si="0"/>
        <v>72.099999999999994</v>
      </c>
      <c r="D6" s="48"/>
      <c r="E6" s="48"/>
      <c r="F6" s="50">
        <f t="shared" si="1"/>
        <v>72.099999999999994</v>
      </c>
    </row>
    <row r="7" spans="1:6" x14ac:dyDescent="0.3">
      <c r="A7" s="55" t="s">
        <v>120</v>
      </c>
      <c r="B7" s="55"/>
      <c r="C7" s="49">
        <f t="shared" si="0"/>
        <v>72.099999999999994</v>
      </c>
      <c r="D7" s="48"/>
      <c r="E7" s="48"/>
      <c r="F7" s="50">
        <f t="shared" si="1"/>
        <v>72.099999999999994</v>
      </c>
    </row>
    <row r="8" spans="1:6" x14ac:dyDescent="0.3">
      <c r="A8" s="55" t="s">
        <v>121</v>
      </c>
      <c r="B8" s="55"/>
      <c r="C8" s="49">
        <f t="shared" si="0"/>
        <v>72.099999999999994</v>
      </c>
      <c r="D8" s="48"/>
      <c r="E8" s="48"/>
      <c r="F8" s="50">
        <f t="shared" si="1"/>
        <v>72.099999999999994</v>
      </c>
    </row>
    <row r="9" spans="1:6" x14ac:dyDescent="0.3">
      <c r="A9" s="55" t="s">
        <v>122</v>
      </c>
      <c r="B9" s="55"/>
      <c r="C9" s="49">
        <f t="shared" si="0"/>
        <v>72.099999999999994</v>
      </c>
      <c r="D9" s="48"/>
      <c r="E9" s="48"/>
      <c r="F9" s="50">
        <f t="shared" si="1"/>
        <v>72.099999999999994</v>
      </c>
    </row>
    <row r="10" spans="1:6" x14ac:dyDescent="0.3">
      <c r="A10" s="55" t="s">
        <v>123</v>
      </c>
      <c r="B10" s="55"/>
      <c r="C10" s="49">
        <f t="shared" si="0"/>
        <v>72.099999999999994</v>
      </c>
      <c r="D10" s="48"/>
      <c r="E10" s="48"/>
      <c r="F10" s="50">
        <f t="shared" si="1"/>
        <v>72.099999999999994</v>
      </c>
    </row>
    <row r="11" spans="1:6" x14ac:dyDescent="0.3">
      <c r="A11" s="55" t="s">
        <v>40</v>
      </c>
      <c r="B11" s="55"/>
      <c r="C11" s="49">
        <f t="shared" si="0"/>
        <v>72.099999999999994</v>
      </c>
      <c r="D11" s="48"/>
      <c r="E11" s="48"/>
      <c r="F11" s="50">
        <f t="shared" si="1"/>
        <v>72.099999999999994</v>
      </c>
    </row>
    <row r="12" spans="1:6" x14ac:dyDescent="0.3">
      <c r="A12" s="55" t="s">
        <v>78</v>
      </c>
      <c r="B12" s="55"/>
      <c r="C12" s="49">
        <f t="shared" si="0"/>
        <v>72.099999999999994</v>
      </c>
      <c r="D12" s="48"/>
      <c r="E12" s="48"/>
      <c r="F12" s="50">
        <f t="shared" si="1"/>
        <v>72.099999999999994</v>
      </c>
    </row>
    <row r="13" spans="1:6" x14ac:dyDescent="0.3">
      <c r="A13" s="55" t="s">
        <v>124</v>
      </c>
      <c r="B13" s="62">
        <v>44652</v>
      </c>
      <c r="C13" s="49">
        <v>100.16</v>
      </c>
      <c r="D13" s="48"/>
      <c r="E13" s="48"/>
      <c r="F13" s="50">
        <v>100.16</v>
      </c>
    </row>
    <row r="14" spans="1:6" x14ac:dyDescent="0.3">
      <c r="A14" s="55" t="s">
        <v>125</v>
      </c>
      <c r="B14" s="62">
        <v>44652</v>
      </c>
      <c r="C14" s="49">
        <v>100.16</v>
      </c>
      <c r="D14" s="48"/>
      <c r="E14" s="48"/>
      <c r="F14" s="50">
        <v>100.16</v>
      </c>
    </row>
    <row r="15" spans="1:6" x14ac:dyDescent="0.3">
      <c r="A15" s="55" t="s">
        <v>126</v>
      </c>
      <c r="B15" s="62">
        <v>44652</v>
      </c>
      <c r="C15" s="49">
        <v>100.16</v>
      </c>
      <c r="D15" s="48"/>
      <c r="E15" s="48"/>
      <c r="F15" s="50">
        <v>100.16</v>
      </c>
    </row>
    <row r="16" spans="1:6" x14ac:dyDescent="0.3">
      <c r="A16" s="55" t="s">
        <v>126</v>
      </c>
      <c r="B16" s="62">
        <v>45108</v>
      </c>
      <c r="C16" s="49"/>
      <c r="D16" s="48"/>
      <c r="E16" s="48">
        <v>277.67</v>
      </c>
      <c r="F16" s="65">
        <f>+E16</f>
        <v>277.67</v>
      </c>
    </row>
    <row r="17" spans="1:6" x14ac:dyDescent="0.3">
      <c r="A17" s="55" t="s">
        <v>127</v>
      </c>
      <c r="B17" s="62">
        <v>45108</v>
      </c>
      <c r="C17" s="49"/>
      <c r="D17" s="48"/>
      <c r="E17" s="48">
        <v>277.67</v>
      </c>
      <c r="F17" s="65">
        <f t="shared" ref="F17:F19" si="2">+E17</f>
        <v>277.67</v>
      </c>
    </row>
    <row r="18" spans="1:6" x14ac:dyDescent="0.3">
      <c r="A18" s="55" t="s">
        <v>128</v>
      </c>
      <c r="B18" s="62">
        <v>45108</v>
      </c>
      <c r="C18" s="49"/>
      <c r="D18" s="48"/>
      <c r="E18" s="48">
        <v>277.67</v>
      </c>
      <c r="F18" s="65">
        <f t="shared" si="2"/>
        <v>277.67</v>
      </c>
    </row>
    <row r="19" spans="1:6" x14ac:dyDescent="0.3">
      <c r="A19" s="55" t="s">
        <v>129</v>
      </c>
      <c r="B19" s="62">
        <v>45108</v>
      </c>
      <c r="C19" s="49"/>
      <c r="D19" s="48"/>
      <c r="E19" s="48">
        <v>277.67</v>
      </c>
      <c r="F19" s="65">
        <f t="shared" si="2"/>
        <v>277.67</v>
      </c>
    </row>
    <row r="20" spans="1:6" x14ac:dyDescent="0.3">
      <c r="A20" s="25"/>
      <c r="B20" s="25"/>
      <c r="C20" s="65">
        <f>SUM(C3:C15)</f>
        <v>1021.48</v>
      </c>
      <c r="D20" s="65">
        <f t="shared" ref="D20" si="3">SUM(D3:D11)</f>
        <v>0</v>
      </c>
      <c r="E20" s="65">
        <f>SUM(E3:E19)</f>
        <v>1110.68</v>
      </c>
      <c r="F20" s="65">
        <f>SUM(F3:F19)</f>
        <v>2132.1600000000003</v>
      </c>
    </row>
    <row r="21" spans="1:6" x14ac:dyDescent="0.3">
      <c r="A21" s="25"/>
      <c r="B21" s="25"/>
    </row>
    <row r="22" spans="1:6" x14ac:dyDescent="0.3">
      <c r="A22" s="25"/>
      <c r="B22" s="25"/>
    </row>
    <row r="23" spans="1:6" x14ac:dyDescent="0.3">
      <c r="A23" s="25"/>
      <c r="B23" s="25"/>
    </row>
    <row r="24" spans="1:6" x14ac:dyDescent="0.3">
      <c r="A24" s="25"/>
      <c r="B24" s="25"/>
    </row>
    <row r="25" spans="1:6" x14ac:dyDescent="0.3">
      <c r="A25" s="25"/>
      <c r="B25" s="25"/>
    </row>
    <row r="26" spans="1:6" x14ac:dyDescent="0.3">
      <c r="A26" s="25"/>
      <c r="B26" s="25"/>
    </row>
    <row r="27" spans="1:6" x14ac:dyDescent="0.3">
      <c r="A27" s="25"/>
      <c r="B27" s="25"/>
    </row>
    <row r="28" spans="1:6" x14ac:dyDescent="0.3">
      <c r="A28" s="25"/>
      <c r="B28" s="25"/>
    </row>
    <row r="29" spans="1:6" x14ac:dyDescent="0.3">
      <c r="A29" s="25"/>
      <c r="B29" s="25"/>
    </row>
    <row r="30" spans="1:6" x14ac:dyDescent="0.3">
      <c r="A30" s="25"/>
      <c r="B30" s="25"/>
    </row>
    <row r="31" spans="1:6" x14ac:dyDescent="0.3">
      <c r="A31" s="26"/>
      <c r="B31" s="26"/>
    </row>
    <row r="32" spans="1:6" x14ac:dyDescent="0.3">
      <c r="A32" s="25"/>
      <c r="B32" s="25"/>
    </row>
    <row r="33" spans="1:2" x14ac:dyDescent="0.3">
      <c r="A33" s="25"/>
      <c r="B33" s="25"/>
    </row>
    <row r="34" spans="1:2" x14ac:dyDescent="0.3">
      <c r="A34" s="25"/>
      <c r="B34" s="25"/>
    </row>
    <row r="35" spans="1:2" x14ac:dyDescent="0.3">
      <c r="A35" s="25"/>
      <c r="B35" s="25"/>
    </row>
    <row r="36" spans="1:2" x14ac:dyDescent="0.3">
      <c r="A36" s="25"/>
      <c r="B36" s="25"/>
    </row>
    <row r="37" spans="1:2" x14ac:dyDescent="0.3">
      <c r="A37" s="25"/>
      <c r="B37" s="25"/>
    </row>
    <row r="38" spans="1:2" x14ac:dyDescent="0.3">
      <c r="A38" s="25"/>
      <c r="B38" s="25"/>
    </row>
    <row r="39" spans="1:2" x14ac:dyDescent="0.3">
      <c r="A39" s="25"/>
      <c r="B39" s="25"/>
    </row>
    <row r="40" spans="1:2" x14ac:dyDescent="0.3">
      <c r="A40" s="25"/>
      <c r="B40" s="25"/>
    </row>
    <row r="41" spans="1:2" x14ac:dyDescent="0.3">
      <c r="A41" s="25"/>
      <c r="B41" s="25"/>
    </row>
    <row r="42" spans="1:2" x14ac:dyDescent="0.3">
      <c r="A42" s="25"/>
      <c r="B42" s="25"/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3FC50-912D-4F0A-90AF-574AD904F38E}">
  <dimension ref="A1:F39"/>
  <sheetViews>
    <sheetView workbookViewId="0">
      <selection activeCell="F20" sqref="F20"/>
    </sheetView>
  </sheetViews>
  <sheetFormatPr defaultColWidth="8.6640625" defaultRowHeight="14.4" x14ac:dyDescent="0.3"/>
  <cols>
    <col min="1" max="1" width="38.6640625" bestFit="1" customWidth="1"/>
    <col min="2" max="2" width="15.109375" customWidth="1"/>
    <col min="3" max="3" width="10.109375" customWidth="1"/>
    <col min="4" max="4" width="10.33203125" bestFit="1" customWidth="1"/>
    <col min="6" max="6" width="10.33203125" bestFit="1" customWidth="1"/>
  </cols>
  <sheetData>
    <row r="1" spans="1:6" x14ac:dyDescent="0.3">
      <c r="A1" s="98" t="s">
        <v>130</v>
      </c>
      <c r="B1" s="98"/>
      <c r="C1" s="98"/>
      <c r="D1" s="98"/>
      <c r="E1" s="98"/>
      <c r="F1" s="98"/>
    </row>
    <row r="2" spans="1:6" x14ac:dyDescent="0.3">
      <c r="A2" s="51" t="s">
        <v>2</v>
      </c>
      <c r="B2" s="51" t="s">
        <v>100</v>
      </c>
      <c r="C2" s="52" t="s">
        <v>104</v>
      </c>
      <c r="D2" s="53" t="s">
        <v>102</v>
      </c>
      <c r="E2" s="54" t="s">
        <v>103</v>
      </c>
      <c r="F2" s="54" t="s">
        <v>115</v>
      </c>
    </row>
    <row r="3" spans="1:6" x14ac:dyDescent="0.3">
      <c r="A3" s="55" t="s">
        <v>131</v>
      </c>
      <c r="B3" s="55"/>
      <c r="C3" s="56">
        <v>71.83</v>
      </c>
      <c r="D3" s="49"/>
      <c r="E3" s="48"/>
      <c r="F3" s="50">
        <f>+C3</f>
        <v>71.83</v>
      </c>
    </row>
    <row r="4" spans="1:6" x14ac:dyDescent="0.3">
      <c r="A4" s="55" t="s">
        <v>132</v>
      </c>
      <c r="B4" s="55"/>
      <c r="C4" s="56">
        <v>71.83</v>
      </c>
      <c r="D4" s="49"/>
      <c r="E4" s="48"/>
      <c r="F4" s="50">
        <f t="shared" ref="F4:F11" si="0">+C4</f>
        <v>71.83</v>
      </c>
    </row>
    <row r="5" spans="1:6" x14ac:dyDescent="0.3">
      <c r="A5" s="55" t="s">
        <v>133</v>
      </c>
      <c r="B5" s="55"/>
      <c r="C5" s="56">
        <v>71.83</v>
      </c>
      <c r="D5" s="49"/>
      <c r="E5" s="48"/>
      <c r="F5" s="50">
        <f t="shared" si="0"/>
        <v>71.83</v>
      </c>
    </row>
    <row r="6" spans="1:6" x14ac:dyDescent="0.3">
      <c r="A6" s="55" t="s">
        <v>134</v>
      </c>
      <c r="B6" s="55"/>
      <c r="C6" s="56">
        <f>71.83*2</f>
        <v>143.66</v>
      </c>
      <c r="D6" s="49"/>
      <c r="E6" s="48"/>
      <c r="F6" s="50">
        <f t="shared" si="0"/>
        <v>143.66</v>
      </c>
    </row>
    <row r="7" spans="1:6" x14ac:dyDescent="0.3">
      <c r="A7" s="55" t="s">
        <v>135</v>
      </c>
      <c r="B7" s="55"/>
      <c r="C7" s="56">
        <v>71.83</v>
      </c>
      <c r="D7" s="49"/>
      <c r="E7" s="48"/>
      <c r="F7" s="50">
        <f t="shared" si="0"/>
        <v>71.83</v>
      </c>
    </row>
    <row r="8" spans="1:6" x14ac:dyDescent="0.3">
      <c r="A8" s="55" t="s">
        <v>136</v>
      </c>
      <c r="B8" s="55"/>
      <c r="C8" s="56">
        <v>71.83</v>
      </c>
      <c r="D8" s="49"/>
      <c r="E8" s="48"/>
      <c r="F8" s="50">
        <f t="shared" si="0"/>
        <v>71.83</v>
      </c>
    </row>
    <row r="9" spans="1:6" x14ac:dyDescent="0.3">
      <c r="A9" s="55" t="s">
        <v>137</v>
      </c>
      <c r="B9" s="55"/>
      <c r="C9" s="56">
        <v>71.83</v>
      </c>
      <c r="D9" s="49"/>
      <c r="E9" s="48"/>
      <c r="F9" s="50">
        <f t="shared" si="0"/>
        <v>71.83</v>
      </c>
    </row>
    <row r="10" spans="1:6" x14ac:dyDescent="0.3">
      <c r="A10" s="55" t="s">
        <v>121</v>
      </c>
      <c r="B10" s="55"/>
      <c r="C10" s="56">
        <v>71.83</v>
      </c>
      <c r="D10" s="49"/>
      <c r="E10" s="48"/>
      <c r="F10" s="50">
        <f t="shared" si="0"/>
        <v>71.83</v>
      </c>
    </row>
    <row r="11" spans="1:6" x14ac:dyDescent="0.3">
      <c r="A11" s="55" t="s">
        <v>138</v>
      </c>
      <c r="B11" s="55"/>
      <c r="C11" s="56">
        <v>71.83</v>
      </c>
      <c r="D11" s="49"/>
      <c r="E11" s="48"/>
      <c r="F11" s="50">
        <f t="shared" si="0"/>
        <v>71.83</v>
      </c>
    </row>
    <row r="12" spans="1:6" x14ac:dyDescent="0.3">
      <c r="A12" s="55" t="s">
        <v>139</v>
      </c>
      <c r="B12" s="59" t="s">
        <v>60</v>
      </c>
      <c r="C12" s="56">
        <v>80.31</v>
      </c>
      <c r="D12" s="49"/>
      <c r="E12" s="48"/>
      <c r="F12" s="48">
        <v>80.31</v>
      </c>
    </row>
    <row r="13" spans="1:6" x14ac:dyDescent="0.3">
      <c r="A13" s="55" t="s">
        <v>140</v>
      </c>
      <c r="B13" s="59"/>
      <c r="C13" s="56">
        <v>71.83</v>
      </c>
      <c r="D13" s="49"/>
      <c r="E13" s="48"/>
      <c r="F13" s="50">
        <f t="shared" ref="F13:F16" si="1">+C13</f>
        <v>71.83</v>
      </c>
    </row>
    <row r="14" spans="1:6" x14ac:dyDescent="0.3">
      <c r="A14" s="55" t="s">
        <v>141</v>
      </c>
      <c r="B14" s="59"/>
      <c r="C14" s="56">
        <v>71.83</v>
      </c>
      <c r="D14" s="57"/>
      <c r="E14" s="48"/>
      <c r="F14" s="50">
        <f t="shared" si="1"/>
        <v>71.83</v>
      </c>
    </row>
    <row r="15" spans="1:6" x14ac:dyDescent="0.3">
      <c r="A15" s="55" t="s">
        <v>142</v>
      </c>
      <c r="B15" s="59"/>
      <c r="C15" s="56">
        <v>71.83</v>
      </c>
      <c r="D15" s="50"/>
      <c r="E15" s="48"/>
      <c r="F15" s="50">
        <f t="shared" si="1"/>
        <v>71.83</v>
      </c>
    </row>
    <row r="16" spans="1:6" x14ac:dyDescent="0.3">
      <c r="A16" s="55" t="s">
        <v>40</v>
      </c>
      <c r="B16" s="59"/>
      <c r="C16" s="56">
        <v>71.83</v>
      </c>
      <c r="D16" s="48"/>
      <c r="E16" s="48"/>
      <c r="F16" s="50">
        <f t="shared" si="1"/>
        <v>71.83</v>
      </c>
    </row>
    <row r="17" spans="1:6" x14ac:dyDescent="0.3">
      <c r="A17" s="55" t="s">
        <v>78</v>
      </c>
      <c r="B17" s="60" t="s">
        <v>60</v>
      </c>
      <c r="C17" s="56">
        <v>80.31</v>
      </c>
      <c r="D17" s="48"/>
      <c r="E17" s="48"/>
      <c r="F17" s="48">
        <v>80.31</v>
      </c>
    </row>
    <row r="18" spans="1:6" x14ac:dyDescent="0.3">
      <c r="A18" s="55" t="s">
        <v>126</v>
      </c>
      <c r="B18" s="59" t="s">
        <v>93</v>
      </c>
      <c r="C18" s="56"/>
      <c r="D18" s="82"/>
      <c r="E18" s="82">
        <v>288.54000000000002</v>
      </c>
      <c r="F18" s="48">
        <f>+E18</f>
        <v>288.54000000000002</v>
      </c>
    </row>
    <row r="19" spans="1:6" x14ac:dyDescent="0.3">
      <c r="A19" s="25"/>
      <c r="B19" s="25"/>
      <c r="C19" s="58">
        <f>SUM(C3:C17)</f>
        <v>1166.2400000000002</v>
      </c>
      <c r="D19" s="58">
        <f t="shared" ref="D19:E19" si="2">SUM(D3:D17)</f>
        <v>0</v>
      </c>
      <c r="E19" s="58">
        <f t="shared" si="2"/>
        <v>0</v>
      </c>
      <c r="F19" s="58">
        <f>SUM(F3:F18)</f>
        <v>1454.7800000000002</v>
      </c>
    </row>
    <row r="20" spans="1:6" x14ac:dyDescent="0.3">
      <c r="A20" s="25"/>
      <c r="B20" s="25"/>
      <c r="C20" s="25"/>
    </row>
    <row r="21" spans="1:6" x14ac:dyDescent="0.3">
      <c r="A21" s="25"/>
      <c r="B21" s="25"/>
      <c r="C21" s="25"/>
    </row>
    <row r="22" spans="1:6" x14ac:dyDescent="0.3">
      <c r="A22" s="25"/>
      <c r="B22" s="25"/>
      <c r="C22" s="25"/>
    </row>
    <row r="23" spans="1:6" x14ac:dyDescent="0.3">
      <c r="A23" s="25"/>
      <c r="B23" s="25"/>
      <c r="C23" s="25"/>
    </row>
    <row r="24" spans="1:6" x14ac:dyDescent="0.3">
      <c r="A24" s="25"/>
      <c r="B24" s="25"/>
      <c r="C24" s="25"/>
    </row>
    <row r="25" spans="1:6" x14ac:dyDescent="0.3">
      <c r="A25" s="25"/>
      <c r="B25" s="25"/>
      <c r="C25" s="25"/>
    </row>
    <row r="26" spans="1:6" x14ac:dyDescent="0.3">
      <c r="A26" s="25"/>
      <c r="B26" s="25"/>
      <c r="C26" s="25"/>
    </row>
    <row r="27" spans="1:6" x14ac:dyDescent="0.3">
      <c r="A27" s="25"/>
      <c r="B27" s="25"/>
      <c r="C27" s="25"/>
    </row>
    <row r="28" spans="1:6" x14ac:dyDescent="0.3">
      <c r="A28" s="26"/>
      <c r="B28" s="26"/>
      <c r="C28" s="26"/>
    </row>
    <row r="29" spans="1:6" x14ac:dyDescent="0.3">
      <c r="A29" s="25"/>
      <c r="B29" s="25"/>
      <c r="C29" s="25"/>
    </row>
    <row r="30" spans="1:6" x14ac:dyDescent="0.3">
      <c r="A30" s="25"/>
      <c r="B30" s="25"/>
      <c r="C30" s="25"/>
    </row>
    <row r="31" spans="1:6" x14ac:dyDescent="0.3">
      <c r="A31" s="25"/>
      <c r="B31" s="25"/>
      <c r="C31" s="25"/>
    </row>
    <row r="32" spans="1:6" x14ac:dyDescent="0.3">
      <c r="A32" s="25"/>
      <c r="B32" s="25"/>
      <c r="C32" s="25"/>
    </row>
    <row r="33" spans="1:3" x14ac:dyDescent="0.3">
      <c r="A33" s="25"/>
      <c r="B33" s="25"/>
      <c r="C33" s="25"/>
    </row>
    <row r="34" spans="1:3" x14ac:dyDescent="0.3">
      <c r="A34" s="25"/>
      <c r="B34" s="25"/>
      <c r="C34" s="25"/>
    </row>
    <row r="35" spans="1:3" x14ac:dyDescent="0.3">
      <c r="A35" s="25"/>
      <c r="B35" s="25"/>
      <c r="C35" s="25"/>
    </row>
    <row r="36" spans="1:3" x14ac:dyDescent="0.3">
      <c r="A36" s="25"/>
      <c r="B36" s="25"/>
      <c r="C36" s="25"/>
    </row>
    <row r="37" spans="1:3" x14ac:dyDescent="0.3">
      <c r="A37" s="25"/>
      <c r="B37" s="25"/>
      <c r="C37" s="25"/>
    </row>
    <row r="38" spans="1:3" x14ac:dyDescent="0.3">
      <c r="A38" s="25"/>
      <c r="B38" s="25"/>
      <c r="C38" s="25"/>
    </row>
    <row r="39" spans="1:3" x14ac:dyDescent="0.3">
      <c r="A39" s="25"/>
      <c r="B39" s="25"/>
      <c r="C39" s="25"/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FF9A5-3CD2-4470-91C1-60FFF7A5D9DD}">
  <dimension ref="A1:D15"/>
  <sheetViews>
    <sheetView workbookViewId="0">
      <selection activeCell="A14" sqref="A14"/>
    </sheetView>
  </sheetViews>
  <sheetFormatPr defaultColWidth="8.6640625" defaultRowHeight="14.4" x14ac:dyDescent="0.3"/>
  <cols>
    <col min="1" max="1" width="41.6640625" bestFit="1" customWidth="1"/>
    <col min="2" max="2" width="15.33203125" style="47" bestFit="1" customWidth="1"/>
    <col min="3" max="3" width="10.109375" bestFit="1" customWidth="1"/>
  </cols>
  <sheetData>
    <row r="1" spans="1:4" x14ac:dyDescent="0.3">
      <c r="A1" s="51" t="s">
        <v>2</v>
      </c>
      <c r="B1" s="52" t="s">
        <v>100</v>
      </c>
      <c r="C1" s="52" t="s">
        <v>143</v>
      </c>
      <c r="D1" s="53" t="s">
        <v>102</v>
      </c>
    </row>
    <row r="2" spans="1:4" x14ac:dyDescent="0.3">
      <c r="A2" s="55" t="s">
        <v>144</v>
      </c>
      <c r="B2" s="63">
        <v>43891</v>
      </c>
      <c r="C2" s="49">
        <v>970.74</v>
      </c>
      <c r="D2" s="48"/>
    </row>
    <row r="3" spans="1:4" x14ac:dyDescent="0.3">
      <c r="A3" s="55" t="s">
        <v>39</v>
      </c>
      <c r="B3" s="63">
        <v>44256</v>
      </c>
      <c r="C3" s="49">
        <v>970.74</v>
      </c>
      <c r="D3" s="48"/>
    </row>
    <row r="4" spans="1:4" x14ac:dyDescent="0.3">
      <c r="A4" s="55" t="s">
        <v>118</v>
      </c>
      <c r="B4" s="63">
        <v>44256</v>
      </c>
      <c r="C4" s="49">
        <v>970.74</v>
      </c>
      <c r="D4" s="48"/>
    </row>
    <row r="5" spans="1:4" x14ac:dyDescent="0.3">
      <c r="A5" s="55" t="s">
        <v>145</v>
      </c>
      <c r="B5" s="63">
        <v>44774</v>
      </c>
      <c r="C5" s="49">
        <v>566.99</v>
      </c>
      <c r="D5" s="48"/>
    </row>
    <row r="6" spans="1:4" x14ac:dyDescent="0.3">
      <c r="A6" s="55" t="s">
        <v>146</v>
      </c>
      <c r="B6" s="63">
        <v>44774</v>
      </c>
      <c r="C6" s="49">
        <v>566.99</v>
      </c>
      <c r="D6" s="48"/>
    </row>
    <row r="7" spans="1:4" x14ac:dyDescent="0.3">
      <c r="A7" s="55" t="s">
        <v>126</v>
      </c>
      <c r="B7" s="63">
        <v>44774</v>
      </c>
      <c r="C7" s="49">
        <v>566.99</v>
      </c>
      <c r="D7" s="48"/>
    </row>
    <row r="8" spans="1:4" x14ac:dyDescent="0.3">
      <c r="A8" s="55" t="s">
        <v>39</v>
      </c>
      <c r="B8" s="63">
        <v>44774</v>
      </c>
      <c r="C8" s="49">
        <v>566.99</v>
      </c>
      <c r="D8" s="48"/>
    </row>
    <row r="9" spans="1:4" x14ac:dyDescent="0.3">
      <c r="A9" s="55" t="s">
        <v>147</v>
      </c>
      <c r="B9" s="63">
        <v>44774</v>
      </c>
      <c r="C9" s="49">
        <v>566.99</v>
      </c>
      <c r="D9" s="48"/>
    </row>
    <row r="10" spans="1:4" x14ac:dyDescent="0.3">
      <c r="A10" s="55" t="s">
        <v>148</v>
      </c>
      <c r="B10" s="63">
        <v>44774</v>
      </c>
      <c r="C10" s="49">
        <v>566.99</v>
      </c>
      <c r="D10" s="48"/>
    </row>
    <row r="11" spans="1:4" x14ac:dyDescent="0.3">
      <c r="A11" s="55" t="s">
        <v>149</v>
      </c>
      <c r="B11" s="63">
        <v>44774</v>
      </c>
      <c r="C11" s="49">
        <v>566.99</v>
      </c>
      <c r="D11" s="48"/>
    </row>
    <row r="12" spans="1:4" x14ac:dyDescent="0.3">
      <c r="A12" s="55" t="s">
        <v>150</v>
      </c>
      <c r="B12" s="63">
        <v>44774</v>
      </c>
      <c r="C12" s="49">
        <v>566.99</v>
      </c>
      <c r="D12" s="50"/>
    </row>
    <row r="13" spans="1:4" x14ac:dyDescent="0.3">
      <c r="A13" s="55" t="s">
        <v>151</v>
      </c>
      <c r="B13" s="63">
        <v>44774</v>
      </c>
      <c r="C13" s="49">
        <v>566.99</v>
      </c>
      <c r="D13" s="48"/>
    </row>
    <row r="14" spans="1:4" x14ac:dyDescent="0.3">
      <c r="A14" s="55" t="s">
        <v>152</v>
      </c>
      <c r="B14" s="63">
        <v>44774</v>
      </c>
      <c r="C14" s="49">
        <v>566.98</v>
      </c>
      <c r="D14" s="48"/>
    </row>
    <row r="15" spans="1:4" x14ac:dyDescent="0.3">
      <c r="B15" s="64"/>
      <c r="C15" s="50">
        <f>SUM(C2:C14)</f>
        <v>8582.1099999999988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9ED9D-83B6-41A1-A520-6E651AC934D7}">
  <dimension ref="A1:H29"/>
  <sheetViews>
    <sheetView workbookViewId="0">
      <selection activeCell="B4" sqref="B4"/>
    </sheetView>
  </sheetViews>
  <sheetFormatPr defaultColWidth="8.6640625" defaultRowHeight="14.4" x14ac:dyDescent="0.3"/>
  <cols>
    <col min="1" max="1" width="13.6640625" style="67" customWidth="1"/>
    <col min="2" max="2" width="22.6640625" style="67" bestFit="1" customWidth="1"/>
    <col min="3" max="3" width="47.44140625" style="67" bestFit="1" customWidth="1"/>
    <col min="4" max="4" width="10.33203125" style="73" bestFit="1" customWidth="1"/>
    <col min="5" max="5" width="13.6640625" style="73" bestFit="1" customWidth="1"/>
    <col min="6" max="7" width="14.6640625" style="73" customWidth="1"/>
    <col min="8" max="8" width="11.44140625" style="67" bestFit="1" customWidth="1"/>
    <col min="9" max="16384" width="8.6640625" style="67"/>
  </cols>
  <sheetData>
    <row r="1" spans="1:8" x14ac:dyDescent="0.3">
      <c r="A1" s="101" t="s">
        <v>153</v>
      </c>
      <c r="B1" s="102"/>
      <c r="C1" s="102"/>
      <c r="D1" s="102"/>
      <c r="E1" s="102"/>
      <c r="F1" s="102"/>
      <c r="G1" s="102"/>
      <c r="H1" s="102"/>
    </row>
    <row r="2" spans="1:8" x14ac:dyDescent="0.3">
      <c r="A2" s="74" t="s">
        <v>154</v>
      </c>
      <c r="B2" s="74" t="s">
        <v>155</v>
      </c>
      <c r="C2" s="74" t="s">
        <v>2</v>
      </c>
      <c r="D2" s="75" t="s">
        <v>101</v>
      </c>
      <c r="E2" s="75" t="s">
        <v>156</v>
      </c>
      <c r="F2" s="76"/>
      <c r="G2" s="76" t="s">
        <v>157</v>
      </c>
      <c r="H2" s="76" t="s">
        <v>104</v>
      </c>
    </row>
    <row r="3" spans="1:8" x14ac:dyDescent="0.3">
      <c r="A3" s="103" t="s">
        <v>158</v>
      </c>
      <c r="B3" s="68" t="s">
        <v>159</v>
      </c>
      <c r="C3" s="68" t="s">
        <v>160</v>
      </c>
      <c r="D3" s="69">
        <v>375</v>
      </c>
      <c r="E3" s="69"/>
      <c r="F3" s="69"/>
      <c r="G3" s="69"/>
      <c r="H3" s="70">
        <f t="shared" ref="H3:H27" si="0">+F3+D3</f>
        <v>375</v>
      </c>
    </row>
    <row r="4" spans="1:8" x14ac:dyDescent="0.3">
      <c r="A4" s="103"/>
      <c r="B4" s="68" t="s">
        <v>161</v>
      </c>
      <c r="C4" s="68" t="s">
        <v>162</v>
      </c>
      <c r="D4" s="69">
        <v>250</v>
      </c>
      <c r="E4" s="69"/>
      <c r="F4" s="69"/>
      <c r="G4" s="69"/>
      <c r="H4" s="70">
        <f t="shared" si="0"/>
        <v>250</v>
      </c>
    </row>
    <row r="5" spans="1:8" x14ac:dyDescent="0.3">
      <c r="A5" s="103"/>
      <c r="B5" s="68" t="s">
        <v>163</v>
      </c>
      <c r="C5" s="68" t="s">
        <v>164</v>
      </c>
      <c r="D5" s="69">
        <v>250</v>
      </c>
      <c r="E5" s="69"/>
      <c r="F5" s="69"/>
      <c r="G5" s="69"/>
      <c r="H5" s="70">
        <f t="shared" si="0"/>
        <v>250</v>
      </c>
    </row>
    <row r="6" spans="1:8" x14ac:dyDescent="0.3">
      <c r="A6" s="103"/>
      <c r="B6" s="68" t="s">
        <v>165</v>
      </c>
      <c r="C6" s="68" t="s">
        <v>166</v>
      </c>
      <c r="D6" s="69">
        <v>250</v>
      </c>
      <c r="E6" s="69"/>
      <c r="F6" s="69"/>
      <c r="G6" s="69"/>
      <c r="H6" s="70">
        <f t="shared" si="0"/>
        <v>250</v>
      </c>
    </row>
    <row r="7" spans="1:8" x14ac:dyDescent="0.3">
      <c r="A7" s="103"/>
      <c r="B7" s="68" t="s">
        <v>167</v>
      </c>
      <c r="C7" s="68" t="s">
        <v>168</v>
      </c>
      <c r="D7" s="69">
        <v>110</v>
      </c>
      <c r="E7" s="69"/>
      <c r="F7" s="69"/>
      <c r="G7" s="69"/>
      <c r="H7" s="70">
        <f t="shared" si="0"/>
        <v>110</v>
      </c>
    </row>
    <row r="8" spans="1:8" x14ac:dyDescent="0.3">
      <c r="A8" s="103" t="s">
        <v>169</v>
      </c>
      <c r="B8" s="68" t="s">
        <v>170</v>
      </c>
      <c r="C8" s="68" t="s">
        <v>171</v>
      </c>
      <c r="D8" s="69">
        <v>250</v>
      </c>
      <c r="E8" s="69"/>
      <c r="F8" s="69"/>
      <c r="G8" s="69"/>
      <c r="H8" s="70">
        <f t="shared" si="0"/>
        <v>250</v>
      </c>
    </row>
    <row r="9" spans="1:8" x14ac:dyDescent="0.3">
      <c r="A9" s="103"/>
      <c r="B9" s="68" t="s">
        <v>172</v>
      </c>
      <c r="C9" s="68" t="s">
        <v>173</v>
      </c>
      <c r="D9" s="69">
        <v>175</v>
      </c>
      <c r="E9" s="69"/>
      <c r="F9" s="69"/>
      <c r="G9" s="69"/>
      <c r="H9" s="70">
        <f t="shared" si="0"/>
        <v>175</v>
      </c>
    </row>
    <row r="10" spans="1:8" x14ac:dyDescent="0.3">
      <c r="A10" s="103"/>
      <c r="B10" s="68" t="s">
        <v>174</v>
      </c>
      <c r="C10" s="68" t="s">
        <v>175</v>
      </c>
      <c r="D10" s="69">
        <v>85</v>
      </c>
      <c r="E10" s="69"/>
      <c r="F10" s="69"/>
      <c r="G10" s="69"/>
      <c r="H10" s="70">
        <f t="shared" si="0"/>
        <v>85</v>
      </c>
    </row>
    <row r="11" spans="1:8" x14ac:dyDescent="0.3">
      <c r="A11" s="103"/>
      <c r="B11" s="68" t="s">
        <v>172</v>
      </c>
      <c r="C11" s="68" t="s">
        <v>176</v>
      </c>
      <c r="D11" s="69">
        <v>175</v>
      </c>
      <c r="E11" s="69"/>
      <c r="F11" s="69"/>
      <c r="G11" s="69"/>
      <c r="H11" s="70">
        <f t="shared" si="0"/>
        <v>175</v>
      </c>
    </row>
    <row r="12" spans="1:8" x14ac:dyDescent="0.3">
      <c r="A12" s="103" t="s">
        <v>177</v>
      </c>
      <c r="B12" s="68" t="s">
        <v>178</v>
      </c>
      <c r="C12" s="68" t="s">
        <v>179</v>
      </c>
      <c r="D12" s="69">
        <v>70</v>
      </c>
      <c r="E12" s="69"/>
      <c r="F12" s="69"/>
      <c r="G12" s="69"/>
      <c r="H12" s="70">
        <f t="shared" si="0"/>
        <v>70</v>
      </c>
    </row>
    <row r="13" spans="1:8" x14ac:dyDescent="0.3">
      <c r="A13" s="103"/>
      <c r="B13" s="68" t="s">
        <v>178</v>
      </c>
      <c r="C13" s="68" t="s">
        <v>179</v>
      </c>
      <c r="D13" s="69">
        <v>70</v>
      </c>
      <c r="E13" s="69"/>
      <c r="F13" s="69"/>
      <c r="G13" s="69"/>
      <c r="H13" s="70">
        <f t="shared" si="0"/>
        <v>70</v>
      </c>
    </row>
    <row r="14" spans="1:8" x14ac:dyDescent="0.3">
      <c r="A14" s="103"/>
      <c r="B14" s="68" t="s">
        <v>178</v>
      </c>
      <c r="C14" s="68" t="s">
        <v>179</v>
      </c>
      <c r="D14" s="69">
        <v>70</v>
      </c>
      <c r="E14" s="69"/>
      <c r="F14" s="69"/>
      <c r="G14" s="69"/>
      <c r="H14" s="70">
        <f t="shared" si="0"/>
        <v>70</v>
      </c>
    </row>
    <row r="15" spans="1:8" x14ac:dyDescent="0.3">
      <c r="A15" s="103"/>
      <c r="B15" s="68" t="s">
        <v>178</v>
      </c>
      <c r="C15" s="68" t="s">
        <v>179</v>
      </c>
      <c r="D15" s="69">
        <v>70</v>
      </c>
      <c r="E15" s="69"/>
      <c r="F15" s="69"/>
      <c r="G15" s="69"/>
      <c r="H15" s="70">
        <f t="shared" si="0"/>
        <v>70</v>
      </c>
    </row>
    <row r="16" spans="1:8" x14ac:dyDescent="0.3">
      <c r="A16" s="103"/>
      <c r="B16" s="68" t="s">
        <v>178</v>
      </c>
      <c r="C16" s="68" t="s">
        <v>180</v>
      </c>
      <c r="D16" s="69">
        <v>70</v>
      </c>
      <c r="E16" s="69"/>
      <c r="F16" s="69"/>
      <c r="G16" s="69"/>
      <c r="H16" s="70">
        <f t="shared" si="0"/>
        <v>70</v>
      </c>
    </row>
    <row r="17" spans="1:8" x14ac:dyDescent="0.3">
      <c r="A17" s="103"/>
      <c r="B17" s="68" t="s">
        <v>178</v>
      </c>
      <c r="C17" s="68" t="s">
        <v>180</v>
      </c>
      <c r="D17" s="69">
        <v>70</v>
      </c>
      <c r="E17" s="69"/>
      <c r="F17" s="69"/>
      <c r="G17" s="69"/>
      <c r="H17" s="70">
        <f t="shared" si="0"/>
        <v>70</v>
      </c>
    </row>
    <row r="18" spans="1:8" x14ac:dyDescent="0.3">
      <c r="A18" s="103"/>
      <c r="B18" s="68" t="s">
        <v>178</v>
      </c>
      <c r="C18" s="68" t="s">
        <v>180</v>
      </c>
      <c r="D18" s="69">
        <v>70</v>
      </c>
      <c r="E18" s="69"/>
      <c r="F18" s="69"/>
      <c r="G18" s="69"/>
      <c r="H18" s="70">
        <f t="shared" si="0"/>
        <v>70</v>
      </c>
    </row>
    <row r="19" spans="1:8" x14ac:dyDescent="0.3">
      <c r="A19" s="103"/>
      <c r="B19" s="68" t="s">
        <v>178</v>
      </c>
      <c r="C19" s="68" t="s">
        <v>180</v>
      </c>
      <c r="D19" s="69">
        <v>70</v>
      </c>
      <c r="E19" s="69"/>
      <c r="F19" s="69"/>
      <c r="G19" s="69"/>
      <c r="H19" s="70">
        <f t="shared" si="0"/>
        <v>70</v>
      </c>
    </row>
    <row r="20" spans="1:8" x14ac:dyDescent="0.3">
      <c r="A20" s="103"/>
      <c r="B20" s="68" t="s">
        <v>178</v>
      </c>
      <c r="C20" s="68" t="s">
        <v>180</v>
      </c>
      <c r="D20" s="69">
        <v>70</v>
      </c>
      <c r="E20" s="69"/>
      <c r="F20" s="69"/>
      <c r="G20" s="69"/>
      <c r="H20" s="70">
        <f t="shared" si="0"/>
        <v>70</v>
      </c>
    </row>
    <row r="21" spans="1:8" x14ac:dyDescent="0.3">
      <c r="A21" s="103"/>
      <c r="B21" s="68" t="s">
        <v>178</v>
      </c>
      <c r="C21" s="68" t="s">
        <v>180</v>
      </c>
      <c r="D21" s="69">
        <v>70</v>
      </c>
      <c r="E21" s="69"/>
      <c r="F21" s="69"/>
      <c r="G21" s="69"/>
      <c r="H21" s="70">
        <f t="shared" si="0"/>
        <v>70</v>
      </c>
    </row>
    <row r="22" spans="1:8" x14ac:dyDescent="0.3">
      <c r="A22" s="103" t="s">
        <v>181</v>
      </c>
      <c r="B22" s="68" t="s">
        <v>178</v>
      </c>
      <c r="C22" s="68" t="s">
        <v>182</v>
      </c>
      <c r="D22" s="69">
        <v>70</v>
      </c>
      <c r="E22" s="69"/>
      <c r="F22" s="69"/>
      <c r="G22" s="69"/>
      <c r="H22" s="70">
        <f t="shared" si="0"/>
        <v>70</v>
      </c>
    </row>
    <row r="23" spans="1:8" x14ac:dyDescent="0.3">
      <c r="A23" s="103"/>
      <c r="B23" s="68" t="s">
        <v>178</v>
      </c>
      <c r="C23" s="68" t="s">
        <v>183</v>
      </c>
      <c r="D23" s="69">
        <v>70</v>
      </c>
      <c r="E23" s="69"/>
      <c r="F23" s="69"/>
      <c r="G23" s="69"/>
      <c r="H23" s="70">
        <f t="shared" si="0"/>
        <v>70</v>
      </c>
    </row>
    <row r="24" spans="1:8" x14ac:dyDescent="0.3">
      <c r="A24" s="103"/>
      <c r="B24" s="68" t="s">
        <v>184</v>
      </c>
      <c r="C24" s="68" t="s">
        <v>185</v>
      </c>
      <c r="D24" s="69">
        <v>250</v>
      </c>
      <c r="E24" s="69"/>
      <c r="F24" s="69"/>
      <c r="G24" s="69"/>
      <c r="H24" s="70">
        <f t="shared" si="0"/>
        <v>250</v>
      </c>
    </row>
    <row r="25" spans="1:8" ht="13.95" customHeight="1" x14ac:dyDescent="0.3">
      <c r="A25" s="100" t="s">
        <v>186</v>
      </c>
      <c r="B25" s="68" t="s">
        <v>187</v>
      </c>
      <c r="C25" s="68" t="s">
        <v>188</v>
      </c>
      <c r="D25" s="69">
        <v>385</v>
      </c>
      <c r="E25" s="69"/>
      <c r="F25" s="69"/>
      <c r="G25" s="69"/>
      <c r="H25" s="70">
        <f t="shared" si="0"/>
        <v>385</v>
      </c>
    </row>
    <row r="26" spans="1:8" x14ac:dyDescent="0.3">
      <c r="A26" s="100"/>
      <c r="B26" s="68" t="s">
        <v>189</v>
      </c>
      <c r="C26" s="68" t="s">
        <v>188</v>
      </c>
      <c r="D26" s="69">
        <v>385</v>
      </c>
      <c r="E26" s="69"/>
      <c r="F26" s="69"/>
      <c r="G26" s="69"/>
      <c r="H26" s="70">
        <f t="shared" si="0"/>
        <v>385</v>
      </c>
    </row>
    <row r="27" spans="1:8" x14ac:dyDescent="0.3">
      <c r="A27" s="100"/>
      <c r="B27" s="68" t="s">
        <v>189</v>
      </c>
      <c r="C27" s="68" t="s">
        <v>188</v>
      </c>
      <c r="D27" s="69">
        <v>385</v>
      </c>
      <c r="E27" s="69"/>
      <c r="F27" s="69"/>
      <c r="G27" s="69"/>
      <c r="H27" s="70">
        <f t="shared" si="0"/>
        <v>385</v>
      </c>
    </row>
    <row r="28" spans="1:8" x14ac:dyDescent="0.3">
      <c r="A28" s="100"/>
      <c r="B28" s="68" t="s">
        <v>189</v>
      </c>
      <c r="C28" s="68" t="s">
        <v>188</v>
      </c>
      <c r="D28" s="69"/>
      <c r="E28" s="69"/>
      <c r="F28" s="69"/>
      <c r="G28" s="69">
        <v>385</v>
      </c>
      <c r="H28" s="70">
        <v>385</v>
      </c>
    </row>
    <row r="29" spans="1:8" x14ac:dyDescent="0.3">
      <c r="A29" s="71"/>
      <c r="C29" s="72"/>
      <c r="D29" s="69">
        <f>SUM(D3:D27)</f>
        <v>4165</v>
      </c>
      <c r="E29" s="69">
        <f>SUM(E3:E24)</f>
        <v>0</v>
      </c>
      <c r="F29" s="69">
        <f>SUM(F3:F27)</f>
        <v>0</v>
      </c>
      <c r="G29" s="69">
        <f>SUM(G3:G28)</f>
        <v>385</v>
      </c>
      <c r="H29" s="69">
        <f>SUM(H3:H28)</f>
        <v>4550</v>
      </c>
    </row>
  </sheetData>
  <mergeCells count="6">
    <mergeCell ref="A25:A28"/>
    <mergeCell ref="A1:H1"/>
    <mergeCell ref="A3:A7"/>
    <mergeCell ref="A8:A11"/>
    <mergeCell ref="A12:A21"/>
    <mergeCell ref="A22:A24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F63D4-83B8-4280-88B5-A8016F30C400}">
  <dimension ref="A1:F34"/>
  <sheetViews>
    <sheetView workbookViewId="0">
      <selection activeCell="F3" sqref="F3"/>
    </sheetView>
  </sheetViews>
  <sheetFormatPr defaultColWidth="8.6640625" defaultRowHeight="14.4" x14ac:dyDescent="0.3"/>
  <cols>
    <col min="1" max="1" width="40.44140625" bestFit="1" customWidth="1"/>
    <col min="2" max="2" width="15.33203125" bestFit="1" customWidth="1"/>
    <col min="3" max="3" width="10.33203125" bestFit="1" customWidth="1"/>
    <col min="6" max="6" width="10.109375" bestFit="1" customWidth="1"/>
  </cols>
  <sheetData>
    <row r="1" spans="1:6" x14ac:dyDescent="0.3">
      <c r="A1" s="98" t="s">
        <v>190</v>
      </c>
      <c r="B1" s="98"/>
      <c r="C1" s="98"/>
      <c r="D1" s="98"/>
      <c r="E1" s="98"/>
      <c r="F1" s="98"/>
    </row>
    <row r="2" spans="1:6" x14ac:dyDescent="0.3">
      <c r="A2" s="51" t="s">
        <v>2</v>
      </c>
      <c r="B2" s="51" t="s">
        <v>100</v>
      </c>
      <c r="C2" s="52" t="s">
        <v>101</v>
      </c>
      <c r="D2" s="53" t="s">
        <v>102</v>
      </c>
      <c r="E2" s="54" t="s">
        <v>103</v>
      </c>
      <c r="F2" s="54" t="s">
        <v>104</v>
      </c>
    </row>
    <row r="3" spans="1:6" x14ac:dyDescent="0.3">
      <c r="A3" s="55" t="s">
        <v>191</v>
      </c>
      <c r="B3" s="55"/>
      <c r="C3" s="49">
        <v>125</v>
      </c>
      <c r="D3" s="49"/>
      <c r="E3" s="49"/>
      <c r="F3" s="50">
        <f>+C3-D3+E3</f>
        <v>125</v>
      </c>
    </row>
    <row r="4" spans="1:6" x14ac:dyDescent="0.3">
      <c r="A4" s="55" t="s">
        <v>192</v>
      </c>
      <c r="B4" s="55"/>
      <c r="C4" s="49">
        <v>125</v>
      </c>
      <c r="D4" s="49"/>
      <c r="E4" s="49"/>
      <c r="F4" s="50">
        <f t="shared" ref="F4:F17" si="0">+C4-D4+E4</f>
        <v>125</v>
      </c>
    </row>
    <row r="5" spans="1:6" x14ac:dyDescent="0.3">
      <c r="A5" s="55" t="s">
        <v>193</v>
      </c>
      <c r="B5" s="55"/>
      <c r="C5" s="49">
        <v>125</v>
      </c>
      <c r="D5" s="49"/>
      <c r="E5" s="49"/>
      <c r="F5" s="50">
        <f t="shared" si="0"/>
        <v>125</v>
      </c>
    </row>
    <row r="6" spans="1:6" x14ac:dyDescent="0.3">
      <c r="A6" s="55" t="s">
        <v>194</v>
      </c>
      <c r="B6" s="55"/>
      <c r="C6" s="49">
        <v>125</v>
      </c>
      <c r="D6" s="49"/>
      <c r="E6" s="49"/>
      <c r="F6" s="50">
        <f t="shared" si="0"/>
        <v>125</v>
      </c>
    </row>
    <row r="7" spans="1:6" x14ac:dyDescent="0.3">
      <c r="A7" s="55" t="s">
        <v>195</v>
      </c>
      <c r="B7" s="62">
        <v>44743</v>
      </c>
      <c r="C7" s="49">
        <v>125</v>
      </c>
      <c r="D7" s="49">
        <v>125</v>
      </c>
      <c r="E7" s="49">
        <v>163.38</v>
      </c>
      <c r="F7" s="50">
        <f>+C7-D7+E7</f>
        <v>163.38</v>
      </c>
    </row>
    <row r="8" spans="1:6" x14ac:dyDescent="0.3">
      <c r="A8" s="55" t="s">
        <v>196</v>
      </c>
      <c r="B8" s="55"/>
      <c r="C8" s="49">
        <v>125</v>
      </c>
      <c r="D8" s="49"/>
      <c r="E8" s="49"/>
      <c r="F8" s="50">
        <f t="shared" si="0"/>
        <v>125</v>
      </c>
    </row>
    <row r="9" spans="1:6" x14ac:dyDescent="0.3">
      <c r="A9" s="55" t="s">
        <v>197</v>
      </c>
      <c r="B9" s="55"/>
      <c r="C9" s="49">
        <v>125</v>
      </c>
      <c r="D9" s="49"/>
      <c r="E9" s="49"/>
      <c r="F9" s="50">
        <f t="shared" si="0"/>
        <v>125</v>
      </c>
    </row>
    <row r="10" spans="1:6" x14ac:dyDescent="0.3">
      <c r="A10" s="55" t="s">
        <v>198</v>
      </c>
      <c r="B10" s="55"/>
      <c r="C10" s="49">
        <v>125</v>
      </c>
      <c r="D10" s="49"/>
      <c r="E10" s="49"/>
      <c r="F10" s="50">
        <f t="shared" si="0"/>
        <v>125</v>
      </c>
    </row>
    <row r="11" spans="1:6" x14ac:dyDescent="0.3">
      <c r="A11" s="55" t="s">
        <v>199</v>
      </c>
      <c r="B11" s="55"/>
      <c r="C11" s="49">
        <v>125</v>
      </c>
      <c r="D11" s="49"/>
      <c r="E11" s="49"/>
      <c r="F11" s="50">
        <f t="shared" si="0"/>
        <v>125</v>
      </c>
    </row>
    <row r="12" spans="1:6" x14ac:dyDescent="0.3">
      <c r="A12" s="55" t="s">
        <v>200</v>
      </c>
      <c r="B12" s="55"/>
      <c r="C12" s="49">
        <v>125</v>
      </c>
      <c r="D12" s="49"/>
      <c r="E12" s="49"/>
      <c r="F12" s="50">
        <f t="shared" si="0"/>
        <v>125</v>
      </c>
    </row>
    <row r="13" spans="1:6" x14ac:dyDescent="0.3">
      <c r="A13" s="55" t="s">
        <v>201</v>
      </c>
      <c r="B13" s="55"/>
      <c r="C13" s="49">
        <v>125</v>
      </c>
      <c r="D13" s="49"/>
      <c r="E13" s="49"/>
      <c r="F13" s="50">
        <f t="shared" si="0"/>
        <v>125</v>
      </c>
    </row>
    <row r="14" spans="1:6" x14ac:dyDescent="0.3">
      <c r="A14" s="55" t="s">
        <v>202</v>
      </c>
      <c r="B14" s="62">
        <v>44743</v>
      </c>
      <c r="C14" s="49">
        <v>125</v>
      </c>
      <c r="D14" s="49">
        <v>125</v>
      </c>
      <c r="E14" s="49">
        <v>163.38</v>
      </c>
      <c r="F14" s="50">
        <f t="shared" si="0"/>
        <v>163.38</v>
      </c>
    </row>
    <row r="15" spans="1:6" x14ac:dyDescent="0.3">
      <c r="A15" s="55" t="s">
        <v>203</v>
      </c>
      <c r="B15" s="55"/>
      <c r="C15" s="49">
        <v>125</v>
      </c>
      <c r="D15" s="49"/>
      <c r="E15" s="49"/>
      <c r="F15" s="50">
        <f t="shared" si="0"/>
        <v>125</v>
      </c>
    </row>
    <row r="16" spans="1:6" x14ac:dyDescent="0.3">
      <c r="A16" s="55" t="s">
        <v>204</v>
      </c>
      <c r="B16" s="55"/>
      <c r="C16" s="49">
        <v>125</v>
      </c>
      <c r="D16" s="49"/>
      <c r="E16" s="49"/>
      <c r="F16" s="50">
        <f t="shared" si="0"/>
        <v>125</v>
      </c>
    </row>
    <row r="17" spans="1:6" x14ac:dyDescent="0.3">
      <c r="A17" s="55" t="s">
        <v>205</v>
      </c>
      <c r="B17" s="55"/>
      <c r="C17" s="49">
        <v>250</v>
      </c>
      <c r="D17" s="49"/>
      <c r="E17" s="49"/>
      <c r="F17" s="50">
        <f t="shared" si="0"/>
        <v>250</v>
      </c>
    </row>
    <row r="18" spans="1:6" x14ac:dyDescent="0.3">
      <c r="A18" s="25"/>
      <c r="B18" s="25"/>
      <c r="C18" s="50">
        <f>SUM(C3:C17)</f>
        <v>2000</v>
      </c>
      <c r="D18" s="50">
        <f t="shared" ref="D18:F18" si="1">SUM(D3:D17)</f>
        <v>250</v>
      </c>
      <c r="E18" s="50">
        <f t="shared" si="1"/>
        <v>326.76</v>
      </c>
      <c r="F18" s="50">
        <f t="shared" si="1"/>
        <v>2076.7600000000002</v>
      </c>
    </row>
    <row r="19" spans="1:6" x14ac:dyDescent="0.3">
      <c r="A19" s="25"/>
      <c r="B19" s="25"/>
    </row>
    <row r="20" spans="1:6" x14ac:dyDescent="0.3">
      <c r="A20" s="25"/>
      <c r="B20" s="25"/>
    </row>
    <row r="21" spans="1:6" x14ac:dyDescent="0.3">
      <c r="A21" s="25"/>
      <c r="B21" s="25"/>
    </row>
    <row r="22" spans="1:6" x14ac:dyDescent="0.3">
      <c r="A22" s="25"/>
      <c r="B22" s="25"/>
    </row>
    <row r="23" spans="1:6" x14ac:dyDescent="0.3">
      <c r="A23" s="26"/>
      <c r="B23" s="26"/>
    </row>
    <row r="24" spans="1:6" x14ac:dyDescent="0.3">
      <c r="A24" s="25"/>
      <c r="B24" s="25"/>
    </row>
    <row r="25" spans="1:6" x14ac:dyDescent="0.3">
      <c r="A25" s="25"/>
      <c r="B25" s="25"/>
    </row>
    <row r="26" spans="1:6" x14ac:dyDescent="0.3">
      <c r="A26" s="25"/>
      <c r="B26" s="25"/>
    </row>
    <row r="27" spans="1:6" x14ac:dyDescent="0.3">
      <c r="A27" s="25"/>
      <c r="B27" s="25"/>
    </row>
    <row r="28" spans="1:6" x14ac:dyDescent="0.3">
      <c r="A28" s="25"/>
      <c r="B28" s="25"/>
    </row>
    <row r="29" spans="1:6" x14ac:dyDescent="0.3">
      <c r="A29" s="25"/>
      <c r="B29" s="25"/>
    </row>
    <row r="30" spans="1:6" x14ac:dyDescent="0.3">
      <c r="A30" s="25"/>
      <c r="B30" s="25"/>
    </row>
    <row r="31" spans="1:6" x14ac:dyDescent="0.3">
      <c r="A31" s="25"/>
      <c r="B31" s="25"/>
    </row>
    <row r="32" spans="1:6" x14ac:dyDescent="0.3">
      <c r="A32" s="25"/>
      <c r="B32" s="25"/>
    </row>
    <row r="33" spans="1:2" x14ac:dyDescent="0.3">
      <c r="A33" s="25"/>
      <c r="B33" s="25"/>
    </row>
    <row r="34" spans="1:2" x14ac:dyDescent="0.3">
      <c r="A34" s="25"/>
      <c r="B34" s="25"/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5B1D2-41E3-4421-A2D6-A26DBE8BDB5D}">
  <dimension ref="A1:C20"/>
  <sheetViews>
    <sheetView workbookViewId="0">
      <selection activeCell="D25" sqref="D25"/>
    </sheetView>
  </sheetViews>
  <sheetFormatPr defaultColWidth="8.6640625" defaultRowHeight="14.4" x14ac:dyDescent="0.3"/>
  <cols>
    <col min="1" max="1" width="30" bestFit="1" customWidth="1"/>
    <col min="3" max="3" width="12.33203125" bestFit="1" customWidth="1"/>
  </cols>
  <sheetData>
    <row r="1" spans="1:3" x14ac:dyDescent="0.3">
      <c r="C1" s="104">
        <v>60000</v>
      </c>
    </row>
    <row r="2" spans="1:3" x14ac:dyDescent="0.3">
      <c r="A2" t="s">
        <v>206</v>
      </c>
      <c r="C2" s="104"/>
    </row>
    <row r="3" spans="1:3" x14ac:dyDescent="0.3">
      <c r="A3" t="s">
        <v>207</v>
      </c>
      <c r="C3" s="104"/>
    </row>
    <row r="4" spans="1:3" x14ac:dyDescent="0.3">
      <c r="A4" t="s">
        <v>208</v>
      </c>
      <c r="C4" s="104"/>
    </row>
    <row r="5" spans="1:3" x14ac:dyDescent="0.3">
      <c r="A5" t="s">
        <v>209</v>
      </c>
      <c r="C5" s="104"/>
    </row>
    <row r="6" spans="1:3" x14ac:dyDescent="0.3">
      <c r="A6" t="s">
        <v>210</v>
      </c>
      <c r="C6" s="104"/>
    </row>
    <row r="7" spans="1:3" x14ac:dyDescent="0.3">
      <c r="A7" t="s">
        <v>211</v>
      </c>
      <c r="C7" s="104"/>
    </row>
    <row r="8" spans="1:3" x14ac:dyDescent="0.3">
      <c r="A8" t="s">
        <v>212</v>
      </c>
      <c r="B8" s="79">
        <v>44958</v>
      </c>
      <c r="C8" s="80">
        <v>9143</v>
      </c>
    </row>
    <row r="9" spans="1:3" x14ac:dyDescent="0.3">
      <c r="A9" t="s">
        <v>213</v>
      </c>
      <c r="B9" s="79">
        <v>44958</v>
      </c>
      <c r="C9" s="80">
        <v>727.61</v>
      </c>
    </row>
    <row r="10" spans="1:3" x14ac:dyDescent="0.3">
      <c r="A10" t="s">
        <v>214</v>
      </c>
      <c r="B10" s="79">
        <v>44958</v>
      </c>
      <c r="C10" s="80">
        <v>1033.32</v>
      </c>
    </row>
    <row r="11" spans="1:3" x14ac:dyDescent="0.3">
      <c r="A11" t="s">
        <v>215</v>
      </c>
      <c r="B11" s="79">
        <v>44958</v>
      </c>
      <c r="C11" s="80">
        <v>1625</v>
      </c>
    </row>
    <row r="12" spans="1:3" x14ac:dyDescent="0.3">
      <c r="A12" t="s">
        <v>216</v>
      </c>
      <c r="B12" s="79">
        <v>44958</v>
      </c>
      <c r="C12" s="80">
        <v>688.76</v>
      </c>
    </row>
    <row r="13" spans="1:3" x14ac:dyDescent="0.3">
      <c r="A13" t="s">
        <v>217</v>
      </c>
      <c r="B13" s="79">
        <v>44958</v>
      </c>
      <c r="C13" s="80">
        <v>1074</v>
      </c>
    </row>
    <row r="14" spans="1:3" x14ac:dyDescent="0.3">
      <c r="A14" t="s">
        <v>218</v>
      </c>
      <c r="B14" s="79">
        <v>45017</v>
      </c>
      <c r="C14" s="80">
        <v>5538</v>
      </c>
    </row>
    <row r="15" spans="1:3" x14ac:dyDescent="0.3">
      <c r="A15" t="s">
        <v>219</v>
      </c>
      <c r="B15" s="79">
        <v>45017</v>
      </c>
      <c r="C15" s="80">
        <v>30305</v>
      </c>
    </row>
    <row r="16" spans="1:3" x14ac:dyDescent="0.3">
      <c r="A16" t="s">
        <v>220</v>
      </c>
      <c r="B16" s="79">
        <v>45017</v>
      </c>
      <c r="C16" s="80">
        <v>1495</v>
      </c>
    </row>
    <row r="17" spans="1:3" x14ac:dyDescent="0.3">
      <c r="A17" t="s">
        <v>221</v>
      </c>
      <c r="B17" s="79">
        <v>45017</v>
      </c>
      <c r="C17" s="80">
        <v>1995</v>
      </c>
    </row>
    <row r="19" spans="1:3" ht="15" thickBot="1" x14ac:dyDescent="0.35">
      <c r="C19" s="81">
        <f>SUM(C1:C17)</f>
        <v>113624.69</v>
      </c>
    </row>
    <row r="20" spans="1:3" ht="15" thickTop="1" x14ac:dyDescent="0.3"/>
  </sheetData>
  <mergeCells count="1">
    <mergeCell ref="C1:C7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D8F6C-86F0-4CF6-A132-AF23D3444595}">
  <dimension ref="A1:C9"/>
  <sheetViews>
    <sheetView workbookViewId="0">
      <selection activeCell="C8" sqref="C8"/>
    </sheetView>
  </sheetViews>
  <sheetFormatPr defaultRowHeight="14.4" x14ac:dyDescent="0.3"/>
  <cols>
    <col min="1" max="1" width="23.33203125" bestFit="1" customWidth="1"/>
    <col min="3" max="3" width="11.33203125" bestFit="1" customWidth="1"/>
  </cols>
  <sheetData>
    <row r="1" spans="1:3" x14ac:dyDescent="0.3">
      <c r="A1" t="s">
        <v>222</v>
      </c>
      <c r="B1" s="79">
        <v>45108</v>
      </c>
      <c r="C1" s="80">
        <v>5292.67</v>
      </c>
    </row>
    <row r="2" spans="1:3" x14ac:dyDescent="0.3">
      <c r="A2" t="s">
        <v>223</v>
      </c>
      <c r="B2" s="79">
        <v>45108</v>
      </c>
      <c r="C2" s="80">
        <v>18129.18</v>
      </c>
    </row>
    <row r="3" spans="1:3" x14ac:dyDescent="0.3">
      <c r="A3" t="s">
        <v>224</v>
      </c>
      <c r="B3" s="79">
        <v>45108</v>
      </c>
      <c r="C3" s="80">
        <v>10197.9</v>
      </c>
    </row>
    <row r="4" spans="1:3" x14ac:dyDescent="0.3">
      <c r="A4" t="s">
        <v>225</v>
      </c>
      <c r="B4" s="79">
        <v>45108</v>
      </c>
      <c r="C4" s="80">
        <v>5610.06</v>
      </c>
    </row>
    <row r="5" spans="1:3" x14ac:dyDescent="0.3">
      <c r="A5" t="s">
        <v>226</v>
      </c>
      <c r="B5" s="79">
        <v>45108</v>
      </c>
      <c r="C5" s="80">
        <v>3592.08</v>
      </c>
    </row>
    <row r="6" spans="1:3" x14ac:dyDescent="0.3">
      <c r="A6" t="s">
        <v>227</v>
      </c>
      <c r="B6" s="79">
        <v>45108</v>
      </c>
      <c r="C6" s="80">
        <v>1529.28</v>
      </c>
    </row>
    <row r="7" spans="1:3" x14ac:dyDescent="0.3">
      <c r="A7" t="s">
        <v>209</v>
      </c>
      <c r="B7" s="79">
        <v>45108</v>
      </c>
      <c r="C7" s="80">
        <v>618</v>
      </c>
    </row>
    <row r="8" spans="1:3" x14ac:dyDescent="0.3">
      <c r="A8" t="s">
        <v>228</v>
      </c>
      <c r="B8" s="79">
        <v>45108</v>
      </c>
      <c r="C8" s="80">
        <v>24180</v>
      </c>
    </row>
    <row r="9" spans="1:3" x14ac:dyDescent="0.3">
      <c r="C9" s="84">
        <f>SUM(C1:C8)</f>
        <v>69149.17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Asset Register</vt:lpstr>
      <vt:lpstr>Benches</vt:lpstr>
      <vt:lpstr>Dog Bins</vt:lpstr>
      <vt:lpstr>Litter Bins</vt:lpstr>
      <vt:lpstr>Noticeboards</vt:lpstr>
      <vt:lpstr>Planters</vt:lpstr>
      <vt:lpstr>Grit Bins</vt:lpstr>
      <vt:lpstr>KGVPF</vt:lpstr>
      <vt:lpstr>The Cricket</vt:lpstr>
      <vt:lpstr>'Asset Register'!Print_Area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Claire Pizzey</dc:creator>
  <cp:keywords/>
  <dc:description/>
  <cp:lastModifiedBy>Haughley Parish Clerk</cp:lastModifiedBy>
  <cp:revision/>
  <dcterms:created xsi:type="dcterms:W3CDTF">2015-03-17T12:09:16Z</dcterms:created>
  <dcterms:modified xsi:type="dcterms:W3CDTF">2026-05-29T18:28:16Z</dcterms:modified>
  <cp:category/>
  <cp:contentStatus/>
</cp:coreProperties>
</file>